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195" windowHeight="9210"/>
  </bookViews>
  <sheets>
    <sheet name="1" sheetId="1" r:id="rId1"/>
  </sheets>
  <definedNames>
    <definedName name="_xlnm.Print_Area" localSheetId="0">'1'!$A$1:$J$75</definedName>
  </definedNames>
  <calcPr calcId="145621"/>
</workbook>
</file>

<file path=xl/calcChain.xml><?xml version="1.0" encoding="utf-8"?>
<calcChain xmlns="http://schemas.openxmlformats.org/spreadsheetml/2006/main">
  <c r="G71" i="1" l="1"/>
  <c r="F71" i="1"/>
  <c r="F49" i="1"/>
  <c r="G51" i="1"/>
  <c r="H51" i="1" s="1"/>
  <c r="G50" i="1"/>
  <c r="H50" i="1" s="1"/>
  <c r="F50" i="1"/>
  <c r="F51" i="1"/>
  <c r="H53" i="1"/>
  <c r="H52" i="1"/>
  <c r="G49" i="1" l="1"/>
  <c r="H49" i="1" s="1"/>
  <c r="H70" i="1"/>
  <c r="H69" i="1"/>
  <c r="H68" i="1"/>
  <c r="H67" i="1"/>
  <c r="G69" i="1"/>
  <c r="F69" i="1"/>
  <c r="F68" i="1"/>
  <c r="F67" i="1" s="1"/>
  <c r="G68" i="1"/>
  <c r="G67" i="1" s="1"/>
  <c r="G58" i="1" l="1"/>
  <c r="F58" i="1"/>
  <c r="G59" i="1"/>
  <c r="F59" i="1"/>
  <c r="G60" i="1"/>
  <c r="F60" i="1"/>
  <c r="H61" i="1"/>
  <c r="H62" i="1"/>
  <c r="H63" i="1"/>
  <c r="H64" i="1"/>
  <c r="H65" i="1"/>
  <c r="H66" i="1"/>
  <c r="G38" i="1"/>
  <c r="F38" i="1"/>
  <c r="G39" i="1"/>
  <c r="F39" i="1"/>
  <c r="G40" i="1"/>
  <c r="F40" i="1"/>
  <c r="G42" i="1"/>
  <c r="H42" i="1" s="1"/>
  <c r="F42" i="1"/>
  <c r="G43" i="1"/>
  <c r="F43" i="1"/>
  <c r="H44" i="1"/>
  <c r="H43" i="1"/>
  <c r="H60" i="1" l="1"/>
  <c r="H41" i="1"/>
  <c r="H40" i="1"/>
  <c r="H39" i="1"/>
  <c r="G11" i="1"/>
  <c r="F11" i="1"/>
  <c r="H19" i="1"/>
  <c r="H18" i="1"/>
  <c r="H17" i="1"/>
  <c r="H59" i="1" l="1"/>
  <c r="H58" i="1"/>
  <c r="H38" i="1"/>
  <c r="H16" i="1"/>
  <c r="G7" i="1"/>
  <c r="G6" i="1" s="1"/>
  <c r="G5" i="1" s="1"/>
  <c r="F7" i="1"/>
  <c r="H8" i="1"/>
  <c r="H7" i="1" l="1"/>
  <c r="F6" i="1"/>
  <c r="F5" i="1" s="1"/>
  <c r="H71" i="1" s="1"/>
  <c r="H14" i="1"/>
  <c r="H5" i="1" l="1"/>
  <c r="H6" i="1"/>
  <c r="G20" i="1"/>
  <c r="F20" i="1"/>
  <c r="F10" i="1" s="1"/>
  <c r="H32" i="1"/>
  <c r="F56" i="1"/>
  <c r="F55" i="1" s="1"/>
  <c r="F54" i="1" s="1"/>
  <c r="G56" i="1"/>
  <c r="G55" i="1" s="1"/>
  <c r="G54" i="1" s="1"/>
  <c r="G33" i="1"/>
  <c r="G47" i="1"/>
  <c r="G45" i="1" s="1"/>
  <c r="G10" i="1" l="1"/>
  <c r="G9" i="1" s="1"/>
  <c r="F9" i="1"/>
  <c r="H11" i="1"/>
  <c r="H12" i="1"/>
  <c r="H13" i="1"/>
  <c r="H15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4" i="1"/>
  <c r="H45" i="1"/>
  <c r="H46" i="1"/>
  <c r="H47" i="1"/>
  <c r="H48" i="1"/>
  <c r="H54" i="1"/>
  <c r="H55" i="1"/>
  <c r="H56" i="1"/>
  <c r="H57" i="1"/>
  <c r="H9" i="1" l="1"/>
  <c r="H10" i="1"/>
</calcChain>
</file>

<file path=xl/sharedStrings.xml><?xml version="1.0" encoding="utf-8"?>
<sst xmlns="http://schemas.openxmlformats.org/spreadsheetml/2006/main" count="85" uniqueCount="76">
  <si>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</si>
  <si>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</si>
  <si>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</si>
  <si>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</si>
  <si>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</si>
  <si>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</si>
  <si>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</si>
  <si>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>600</t>
  </si>
  <si>
    <t>Transport i łączność</t>
  </si>
  <si>
    <t>60014</t>
  </si>
  <si>
    <t>Drogi publiczne powiatowe</t>
  </si>
  <si>
    <t xml:space="preserve"> </t>
  </si>
  <si>
    <t>Wydatki bieżące, w tym:</t>
  </si>
  <si>
    <t>Pomoc społeczna</t>
  </si>
  <si>
    <t>Plan przed zmianą</t>
  </si>
  <si>
    <t>Plan po zmianie</t>
  </si>
  <si>
    <t xml:space="preserve">             Wydatki budżetu powiatu w 2015 roku - zmiany </t>
  </si>
  <si>
    <t>Dotacje bieżące, w tym:</t>
  </si>
  <si>
    <t>1.Dotacja celowa dla Gminy Dąbrówka na realizację zadania dotyczącego utrzymania dróg publicznych w zakresie konserwacji zieleni oraz chodników w pasie dróg powiatowych w granicach administracyjnych gminy Dąbrówka wraz z udzieleniem dofinansowania</t>
  </si>
  <si>
    <t>2.Dotacja celowa dla Gminy Jadów na realizację zadania dotyczącego utrzymania dróg publicznych w zakresie konserwacji zieleni oraz chodników w pasie dróg powiatowych w granicach administracyjnych gminy Jadów wraz z udzieleniem dofinansowania</t>
  </si>
  <si>
    <t>3.Dotacja celowa dla Gminy Klembów na realizację zadania dotyczącego utrzymania dróg publicznych w zakresie konserwacji zieleni oraz chodników w pasie dróg powiatowych w granicach administracyjnych gminy Klembów wraz z udzieleniem dofinansowania</t>
  </si>
  <si>
    <t>4.Dotacja celowa dla Gminy Poświętne na realizację zadania dotyczącego utrzymania dróg publicznych w zakresie konserwacji zieleni oraz chodników w pasie dróg powiatowych w granicach administracyjnych gminy Poświętne wraz z udzieleniem dofinansowania</t>
  </si>
  <si>
    <t>5.Dotacja celowa dla Gminy Radzymin na realizację zadania dotyczącego utrzymania dróg publicznych w zakresie konserwacji zieleni oraz chodników w pasie dróg powiatowych w granicach administracyjnych gminy Radzymin wraz z udzieleniem dofinansowania</t>
  </si>
  <si>
    <t>6.Dotacja celowa dla Gminy Strachówka na realizację zadania dotyczącego utrzymania dróg publicznych w zakresie konserwacji zieleni oraz chodników w pasie dróg powiatowych w granicach administracyjnych gminy Strachówka wraz z udzieleniem dofinansowania</t>
  </si>
  <si>
    <t>7.Dotacja celowa dla Gminy Tłuszcz na realizację zadania dotyczącego utrzymania dróg publicznych w zakresie konserwacji zieleni oraz chodników w pasie dróg powiatowych w granicach administracyjnych gminy Tłuszcz wraz z udzieleniem dofinansowania</t>
  </si>
  <si>
    <t>8.Dotacja celowa dla Gminy Wołomin na realizację zadania dotyczącego utrzymania dróg publicznych w zakresie konserwacji zieleni oraz chodników w pasie dróg powiatowych w granicach administracyjnych gminy Wołomin wraz z udzieleniem dofinansowania</t>
  </si>
  <si>
    <t>10.Dotacja celowa dla miasta Ząbki na realizację zadania dotyczącego utrzymania dróg publicznych w zakresie konserwacji zieleni oraz chodników w pasie dróg powiatowych w granicach administracyjnych miasta Ząbki wraz z udzieleniem dofinansowania</t>
  </si>
  <si>
    <t>11.Dotacja celowa dla miasta Zielonka na realizację zadania dotyczącego utrzymania dróg publicznych w zakresie konserwacji zieleni oraz chodników w pasie dróg powiatowych w granicach administracyjnych miasta Zielonka wraz z udzieleniem dofinansowania</t>
  </si>
  <si>
    <t>9.Dotacja celowa dla Miasta Marki na realizację zadania dotyczącego utrzymania dróg publicznych w zakresie konserwacji zieleni oraz chodników w pasie dróg powiatowych w granicach administracyjnych miasta Marki wraz z udzieleniem dofinansowania</t>
  </si>
  <si>
    <t>Wydatki bieżące - utrzymanie dróg</t>
  </si>
  <si>
    <t>758</t>
  </si>
  <si>
    <t>75832</t>
  </si>
  <si>
    <t>Różne rozliczenia</t>
  </si>
  <si>
    <t>Część równoważąca subwencji ogólnej dla powiatów</t>
  </si>
  <si>
    <t>Obowiązkowa wpłata do budżetu Państwa</t>
  </si>
  <si>
    <t>Placówki opiekuńczo-wychowawcze</t>
  </si>
  <si>
    <t>Wydatki bieżące Domu Dziecka w Równem - opłata za czesne</t>
  </si>
  <si>
    <t xml:space="preserve">12.Dotacje celowe przekazane gminie na zadania bieżące realizowane na podstawie porozumień (umów) między jednostkami samorządu terytorialnego </t>
  </si>
  <si>
    <t>3.Kontynuacja przebudowy do drogi wojewódzkiej 634 w msc Ostrówek gm Klembów</t>
  </si>
  <si>
    <t>1.Budowa chodnika w msc. Białki gmina Tłuszcz</t>
  </si>
  <si>
    <t xml:space="preserve">2.Projekt chodnika w msc. Białki gmina Tłuszcz </t>
  </si>
  <si>
    <t>4.Projekt i budowa chodnika w msc. Jaźwie (1000 mb) gm. Tłuszcz</t>
  </si>
  <si>
    <t>Leśnictwo</t>
  </si>
  <si>
    <t>020</t>
  </si>
  <si>
    <t>02002</t>
  </si>
  <si>
    <t>Nadzór nad gospodarką leśną</t>
  </si>
  <si>
    <t>5. Budowa chodnika w msc Józefów w ciagu ulicy Klonowej</t>
  </si>
  <si>
    <t>6. Budowa chodnika w msc. Jadów Letnisko na odcinku od ul. 11 Listopada - ul. Wspólna (200mb) gm Jadów</t>
  </si>
  <si>
    <t>7. Budowa nowego śladu drogi 635 od węzła Czarna do skrzyżowania z trasa S8</t>
  </si>
  <si>
    <t>8. Modernizacja części drogi Kuligów-Józefów-Kowalicha-Marianów, gm. Dąbrówka</t>
  </si>
  <si>
    <t>754</t>
  </si>
  <si>
    <t>Bezpieczeństwo publiczne i ochrona przeciwpożarowa</t>
  </si>
  <si>
    <t>75404</t>
  </si>
  <si>
    <t>Komendy wojewódzkie Policji</t>
  </si>
  <si>
    <t>75410</t>
  </si>
  <si>
    <t>Komendy wojewódzkie Państwowej Straży Pożarnej</t>
  </si>
  <si>
    <t>Wykonanie monitoringu terenu i obiektów Komendy Powiatowej Państwowej Straży Pożarnej w Wołominie</t>
  </si>
  <si>
    <t>Wynagrodzenia i pochodne finansowe w ramach programu PO WER 2015 część unijna</t>
  </si>
  <si>
    <t>Wynagrodzenia i pochodne finansowe w ramach programu PO WER 2015 część krajowa</t>
  </si>
  <si>
    <t>Świadczenia finansowe w ramach programu PO WER 2015 część unijna</t>
  </si>
  <si>
    <t>Świadczenia finansowe w ramach programu PO WER 2015 część krajowa</t>
  </si>
  <si>
    <t>Pozostałe wydatki bieżące finansowe w ramach programu PO WER 2015 część unijna</t>
  </si>
  <si>
    <t>Pozostałe wydatki bieżące finansowe w ramach programu PO WER 2015 część krajowa</t>
  </si>
  <si>
    <t>Pozostałe zadania w zakresie polityki społecznej</t>
  </si>
  <si>
    <t>Powiatowe urzędy pracy</t>
  </si>
  <si>
    <t>Pozostałe wydatki bieżące - sporządzenie uproszczonych planów urządzenia  lasów niestanowiących własności Skarbu Państwa</t>
  </si>
  <si>
    <t>5</t>
  </si>
  <si>
    <t xml:space="preserve">Kultura i ochrona dziedzictwa narodowego </t>
  </si>
  <si>
    <t>Pozostała działalność</t>
  </si>
  <si>
    <t xml:space="preserve">Pozostałe wydatki bieżące - wydatki z tytułu zawartej ugody sądowej z firmą HEN-MAR </t>
  </si>
  <si>
    <t>801</t>
  </si>
  <si>
    <t xml:space="preserve">Oświata i wychowanie </t>
  </si>
  <si>
    <t>80195</t>
  </si>
  <si>
    <t>Wynagrodzenia i pochodne od wynagrodzeń  Projekt Praktyka czyni mistrza program rozwojowy  dla Technikum Zespołu Szkół w Zielonce część unijna</t>
  </si>
  <si>
    <t>Wynagrodzenia i pochodne od wynagrodzeń  Projekt Praktyka czyni mistrza program rozwojowy  dla Technikum Zespołu Szkół w Zielonce część krajowa</t>
  </si>
  <si>
    <t>Zakup 3 radiowozów dla KP Policji w Wołominie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</si>
</sst>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6"/>
      <color indexed="8"/>
      <name val="Arial CE"/>
      <charset val="238"/>
    </font>
    <font>
      <b/>
      <sz val="20"/>
      <color theme="1"/>
      <name val="Arial CE"/>
      <charset val="238"/>
    </font>
    <font>
      <sz val="20"/>
      <color theme="1"/>
      <name val="Arial CE"/>
      <charset val="238"/>
    </font>
    <font>
      <b/>
      <sz val="20"/>
      <name val="Arial CE"/>
      <charset val="238"/>
    </font>
    <font>
      <b/>
      <sz val="22"/>
      <color theme="1"/>
      <name val="Arial CE"/>
      <charset val="238"/>
    </font>
    <font>
      <b/>
      <sz val="24"/>
      <color theme="1"/>
      <name val="Arial CE"/>
      <charset val="238"/>
    </font>
    <font>
      <b/>
      <sz val="24"/>
      <name val="Arial"/>
      <family val="2"/>
      <charset val="238"/>
    </font>
    <font>
      <sz val="24"/>
      <color theme="1"/>
      <name val="Arial"/>
      <family val="2"/>
      <charset val="238"/>
    </font>
    <font>
      <sz val="24"/>
      <color theme="1"/>
      <name val="Arial CE"/>
      <charset val="238"/>
    </font>
    <font>
      <b/>
      <sz val="36"/>
      <color indexed="8"/>
      <name val="Arial CE"/>
      <charset val="238"/>
    </font>
    <font>
      <sz val="28"/>
      <color theme="1"/>
      <name val="Arial"/>
      <family val="2"/>
      <charset val="238"/>
    </font>
    <font>
      <b/>
      <sz val="26"/>
      <color theme="1"/>
      <name val="Arial CE"/>
      <charset val="238"/>
    </font>
    <font>
      <b/>
      <i/>
      <sz val="26"/>
      <color theme="1"/>
      <name val="Arial CE"/>
      <charset val="238"/>
    </font>
    <font>
      <sz val="26"/>
      <color indexed="8"/>
      <name val="Arial"/>
      <family val="2"/>
      <charset val="238"/>
    </font>
    <font>
      <b/>
      <sz val="28"/>
      <color theme="1"/>
      <name val="Arial CE"/>
      <charset val="238"/>
    </font>
    <font>
      <b/>
      <sz val="28"/>
      <name val="Arial"/>
      <family val="2"/>
      <charset val="238"/>
    </font>
    <font>
      <b/>
      <i/>
      <sz val="28"/>
      <color theme="1"/>
      <name val="Arial CE"/>
      <charset val="238"/>
    </font>
    <font>
      <b/>
      <i/>
      <sz val="28"/>
      <name val="Arial"/>
      <family val="2"/>
      <charset val="238"/>
    </font>
    <font>
      <sz val="28"/>
      <color theme="1"/>
      <name val="Arial CE"/>
      <charset val="238"/>
    </font>
    <font>
      <sz val="28"/>
      <name val="Arial"/>
      <family val="2"/>
      <charset val="238"/>
    </font>
    <font>
      <i/>
      <sz val="28"/>
      <name val="Arial CE"/>
      <charset val="238"/>
    </font>
    <font>
      <b/>
      <i/>
      <sz val="28"/>
      <name val="Arial CE"/>
      <charset val="238"/>
    </font>
    <font>
      <b/>
      <i/>
      <sz val="28"/>
      <color theme="1"/>
      <name val="Arial"/>
      <family val="2"/>
      <charset val="238"/>
    </font>
    <font>
      <i/>
      <sz val="28"/>
      <color theme="1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0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49" fontId="24" fillId="25" borderId="0" xfId="0" applyNumberFormat="1" applyFont="1" applyFill="1" applyBorder="1" applyAlignment="1">
      <alignment horizontal="center" vertical="center" wrapText="1"/>
    </xf>
    <xf numFmtId="3" fontId="22" fillId="25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49" fontId="30" fillId="0" borderId="18" xfId="0" applyNumberFormat="1" applyFont="1" applyBorder="1" applyAlignment="1">
      <alignment horizontal="center" vertical="center" wrapText="1"/>
    </xf>
    <xf numFmtId="49" fontId="32" fillId="0" borderId="18" xfId="0" applyNumberFormat="1" applyFont="1" applyBorder="1" applyAlignment="1">
      <alignment horizontal="left" wrapText="1"/>
    </xf>
    <xf numFmtId="3" fontId="33" fillId="25" borderId="18" xfId="0" applyNumberFormat="1" applyFont="1" applyFill="1" applyBorder="1" applyAlignment="1">
      <alignment horizontal="right" wrapText="1"/>
    </xf>
    <xf numFmtId="3" fontId="31" fillId="0" borderId="18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left" wrapText="1"/>
    </xf>
    <xf numFmtId="3" fontId="33" fillId="25" borderId="0" xfId="0" applyNumberFormat="1" applyFont="1" applyFill="1" applyBorder="1" applyAlignment="1">
      <alignment horizontal="right" wrapText="1"/>
    </xf>
    <xf numFmtId="3" fontId="31" fillId="0" borderId="0" xfId="0" applyNumberFormat="1" applyFont="1" applyBorder="1"/>
    <xf numFmtId="49" fontId="25" fillId="25" borderId="0" xfId="0" applyNumberFormat="1" applyFont="1" applyFill="1" applyBorder="1" applyAlignment="1">
      <alignment horizontal="left" vertical="center" wrapText="1"/>
    </xf>
    <xf numFmtId="49" fontId="36" fillId="25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3" fontId="39" fillId="25" borderId="15" xfId="0" applyNumberFormat="1" applyFont="1" applyFill="1" applyBorder="1" applyAlignment="1">
      <alignment horizontal="center" vertical="center" wrapText="1"/>
    </xf>
    <xf numFmtId="3" fontId="39" fillId="25" borderId="10" xfId="0" applyNumberFormat="1" applyFont="1" applyFill="1" applyBorder="1" applyAlignment="1">
      <alignment horizontal="center" vertical="center" wrapText="1"/>
    </xf>
    <xf numFmtId="3" fontId="40" fillId="0" borderId="10" xfId="0" applyNumberFormat="1" applyFont="1" applyBorder="1"/>
    <xf numFmtId="3" fontId="41" fillId="25" borderId="15" xfId="0" applyNumberFormat="1" applyFont="1" applyFill="1" applyBorder="1" applyAlignment="1">
      <alignment horizontal="right" vertical="center" wrapText="1"/>
    </xf>
    <xf numFmtId="3" fontId="41" fillId="25" borderId="10" xfId="0" applyNumberFormat="1" applyFont="1" applyFill="1" applyBorder="1" applyAlignment="1">
      <alignment horizontal="right" vertical="center" wrapText="1"/>
    </xf>
    <xf numFmtId="3" fontId="42" fillId="0" borderId="10" xfId="0" applyNumberFormat="1" applyFont="1" applyBorder="1" applyAlignment="1">
      <alignment horizontal="right"/>
    </xf>
    <xf numFmtId="3" fontId="43" fillId="25" borderId="15" xfId="0" applyNumberFormat="1" applyFont="1" applyFill="1" applyBorder="1" applyAlignment="1">
      <alignment horizontal="right" vertical="center" wrapText="1"/>
    </xf>
    <xf numFmtId="3" fontId="43" fillId="25" borderId="10" xfId="0" applyNumberFormat="1" applyFont="1" applyFill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/>
    </xf>
    <xf numFmtId="49" fontId="39" fillId="0" borderId="10" xfId="0" applyNumberFormat="1" applyFont="1" applyBorder="1" applyAlignment="1">
      <alignment horizontal="center" vertical="center" wrapText="1"/>
    </xf>
    <xf numFmtId="3" fontId="41" fillId="25" borderId="10" xfId="0" applyNumberFormat="1" applyFont="1" applyFill="1" applyBorder="1" applyAlignment="1">
      <alignment horizontal="center" vertical="center" wrapText="1"/>
    </xf>
    <xf numFmtId="3" fontId="41" fillId="0" borderId="10" xfId="0" applyNumberFormat="1" applyFont="1" applyBorder="1" applyAlignment="1">
      <alignment horizontal="center" vertical="center" wrapText="1"/>
    </xf>
    <xf numFmtId="49" fontId="41" fillId="0" borderId="13" xfId="0" applyNumberFormat="1" applyFont="1" applyBorder="1" applyAlignment="1">
      <alignment horizontal="center" vertical="center" wrapText="1"/>
    </xf>
    <xf numFmtId="3" fontId="46" fillId="0" borderId="10" xfId="0" applyNumberFormat="1" applyFont="1" applyBorder="1" applyAlignment="1">
      <alignment horizontal="right" vertical="center" wrapText="1"/>
    </xf>
    <xf numFmtId="3" fontId="41" fillId="0" borderId="10" xfId="0" applyNumberFormat="1" applyFont="1" applyBorder="1" applyAlignment="1">
      <alignment horizontal="right" vertical="center" wrapText="1"/>
    </xf>
    <xf numFmtId="3" fontId="40" fillId="0" borderId="10" xfId="0" applyNumberFormat="1" applyFont="1" applyBorder="1" applyAlignment="1">
      <alignment horizontal="right"/>
    </xf>
    <xf numFmtId="49" fontId="39" fillId="0" borderId="13" xfId="0" applyNumberFormat="1" applyFont="1" applyBorder="1" applyAlignment="1">
      <alignment horizontal="center" vertical="center" wrapText="1"/>
    </xf>
    <xf numFmtId="3" fontId="41" fillId="25" borderId="10" xfId="0" applyNumberFormat="1" applyFont="1" applyFill="1" applyBorder="1" applyAlignment="1">
      <alignment horizontal="right" wrapText="1"/>
    </xf>
    <xf numFmtId="49" fontId="39" fillId="0" borderId="12" xfId="0" applyNumberFormat="1" applyFont="1" applyBorder="1" applyAlignment="1">
      <alignment horizontal="center" vertical="center" wrapText="1"/>
    </xf>
    <xf numFmtId="0" fontId="43" fillId="25" borderId="10" xfId="0" applyFont="1" applyFill="1" applyBorder="1" applyAlignment="1">
      <alignment horizontal="right" wrapText="1"/>
    </xf>
    <xf numFmtId="3" fontId="43" fillId="25" borderId="10" xfId="0" applyNumberFormat="1" applyFont="1" applyFill="1" applyBorder="1" applyAlignment="1">
      <alignment horizontal="right" wrapText="1"/>
    </xf>
    <xf numFmtId="3" fontId="44" fillId="0" borderId="10" xfId="0" applyNumberFormat="1" applyFont="1" applyBorder="1"/>
    <xf numFmtId="3" fontId="39" fillId="25" borderId="10" xfId="0" applyNumberFormat="1" applyFont="1" applyFill="1" applyBorder="1" applyAlignment="1">
      <alignment horizontal="right" wrapText="1"/>
    </xf>
    <xf numFmtId="3" fontId="43" fillId="25" borderId="10" xfId="0" applyNumberFormat="1" applyFont="1" applyFill="1" applyBorder="1" applyAlignment="1">
      <alignment wrapText="1"/>
    </xf>
    <xf numFmtId="3" fontId="44" fillId="0" borderId="10" xfId="0" applyNumberFormat="1" applyFont="1" applyBorder="1" applyAlignment="1"/>
    <xf numFmtId="3" fontId="42" fillId="0" borderId="10" xfId="0" applyNumberFormat="1" applyFont="1" applyBorder="1"/>
    <xf numFmtId="0" fontId="39" fillId="25" borderId="10" xfId="0" applyFont="1" applyFill="1" applyBorder="1" applyAlignment="1">
      <alignment horizontal="center" vertical="center"/>
    </xf>
    <xf numFmtId="3" fontId="48" fillId="0" borderId="10" xfId="0" applyNumberFormat="1" applyFont="1" applyBorder="1" applyAlignment="1">
      <alignment horizontal="right" vertical="center" wrapText="1"/>
    </xf>
    <xf numFmtId="3" fontId="44" fillId="25" borderId="10" xfId="0" applyNumberFormat="1" applyFont="1" applyFill="1" applyBorder="1"/>
    <xf numFmtId="3" fontId="43" fillId="0" borderId="10" xfId="0" applyNumberFormat="1" applyFont="1" applyBorder="1" applyAlignment="1">
      <alignment horizontal="right" vertical="center" wrapText="1"/>
    </xf>
    <xf numFmtId="0" fontId="43" fillId="25" borderId="11" xfId="0" applyFont="1" applyFill="1" applyBorder="1" applyAlignment="1"/>
    <xf numFmtId="0" fontId="43" fillId="25" borderId="12" xfId="0" applyFont="1" applyFill="1" applyBorder="1" applyAlignment="1">
      <alignment horizontal="center"/>
    </xf>
    <xf numFmtId="3" fontId="40" fillId="0" borderId="10" xfId="0" applyNumberFormat="1" applyFont="1" applyBorder="1" applyAlignment="1">
      <alignment horizontal="center" vertical="center"/>
    </xf>
    <xf numFmtId="49" fontId="39" fillId="0" borderId="12" xfId="0" applyNumberFormat="1" applyFont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 vertical="center"/>
    </xf>
    <xf numFmtId="0" fontId="41" fillId="25" borderId="12" xfId="0" applyFont="1" applyFill="1" applyBorder="1" applyAlignment="1">
      <alignment horizontal="center" vertical="center"/>
    </xf>
    <xf numFmtId="49" fontId="41" fillId="0" borderId="16" xfId="0" applyNumberFormat="1" applyFont="1" applyBorder="1" applyAlignment="1">
      <alignment horizontal="left" wrapText="1"/>
    </xf>
    <xf numFmtId="0" fontId="41" fillId="0" borderId="18" xfId="0" applyFont="1" applyBorder="1" applyAlignment="1">
      <alignment horizontal="left" wrapText="1"/>
    </xf>
    <xf numFmtId="49" fontId="43" fillId="0" borderId="11" xfId="0" applyNumberFormat="1" applyFont="1" applyBorder="1" applyAlignment="1">
      <alignment horizontal="left" wrapText="1"/>
    </xf>
    <xf numFmtId="49" fontId="43" fillId="0" borderId="13" xfId="0" applyNumberFormat="1" applyFont="1" applyBorder="1" applyAlignment="1">
      <alignment horizontal="left" wrapText="1"/>
    </xf>
    <xf numFmtId="49" fontId="35" fillId="0" borderId="11" xfId="0" applyNumberFormat="1" applyFont="1" applyBorder="1" applyAlignment="1">
      <alignment horizontal="left" wrapText="1"/>
    </xf>
    <xf numFmtId="49" fontId="35" fillId="0" borderId="13" xfId="0" applyNumberFormat="1" applyFont="1" applyBorder="1" applyAlignment="1">
      <alignment horizontal="left" wrapText="1"/>
    </xf>
    <xf numFmtId="0" fontId="48" fillId="25" borderId="11" xfId="0" applyFont="1" applyFill="1" applyBorder="1" applyAlignment="1">
      <alignment horizontal="left"/>
    </xf>
    <xf numFmtId="0" fontId="48" fillId="25" borderId="12" xfId="0" applyFont="1" applyFill="1" applyBorder="1" applyAlignment="1">
      <alignment horizontal="left"/>
    </xf>
    <xf numFmtId="49" fontId="39" fillId="0" borderId="11" xfId="0" applyNumberFormat="1" applyFont="1" applyBorder="1" applyAlignment="1">
      <alignment horizontal="center" vertical="center" wrapText="1"/>
    </xf>
    <xf numFmtId="49" fontId="39" fillId="0" borderId="12" xfId="0" applyNumberFormat="1" applyFont="1" applyBorder="1" applyAlignment="1">
      <alignment horizontal="center" vertical="center" wrapText="1"/>
    </xf>
    <xf numFmtId="49" fontId="41" fillId="0" borderId="11" xfId="0" applyNumberFormat="1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49" fontId="36" fillId="0" borderId="0" xfId="0" applyNumberFormat="1" applyFont="1" applyBorder="1" applyAlignment="1">
      <alignment horizontal="center" vertical="center" wrapText="1"/>
    </xf>
    <xf numFmtId="49" fontId="38" fillId="26" borderId="19" xfId="0" applyNumberFormat="1" applyFont="1" applyFill="1" applyBorder="1" applyAlignment="1" applyProtection="1">
      <alignment horizontal="left" vertical="top" wrapText="1"/>
      <protection locked="0"/>
    </xf>
    <xf numFmtId="49" fontId="38" fillId="26" borderId="24" xfId="0" applyNumberFormat="1" applyFont="1" applyFill="1" applyBorder="1" applyAlignment="1" applyProtection="1">
      <alignment horizontal="left" vertical="top" wrapText="1"/>
      <protection locked="0"/>
    </xf>
    <xf numFmtId="0" fontId="29" fillId="24" borderId="10" xfId="0" applyFont="1" applyFill="1" applyBorder="1" applyAlignment="1">
      <alignment horizontal="center" vertical="center"/>
    </xf>
    <xf numFmtId="49" fontId="38" fillId="26" borderId="22" xfId="0" applyNumberFormat="1" applyFont="1" applyFill="1" applyBorder="1" applyAlignment="1" applyProtection="1">
      <alignment horizontal="left" vertical="top" wrapText="1"/>
      <protection locked="0"/>
    </xf>
    <xf numFmtId="49" fontId="38" fillId="26" borderId="23" xfId="0" applyNumberFormat="1" applyFont="1" applyFill="1" applyBorder="1" applyAlignment="1" applyProtection="1">
      <alignment horizontal="left" vertical="top" wrapText="1"/>
      <protection locked="0"/>
    </xf>
    <xf numFmtId="49" fontId="38" fillId="26" borderId="20" xfId="0" applyNumberFormat="1" applyFont="1" applyFill="1" applyBorder="1" applyAlignment="1" applyProtection="1">
      <alignment horizontal="left" vertical="top" wrapText="1"/>
      <protection locked="0"/>
    </xf>
    <xf numFmtId="49" fontId="38" fillId="26" borderId="25" xfId="0" applyNumberFormat="1" applyFont="1" applyFill="1" applyBorder="1" applyAlignment="1" applyProtection="1">
      <alignment horizontal="left" vertical="top" wrapText="1"/>
      <protection locked="0"/>
    </xf>
    <xf numFmtId="49" fontId="38" fillId="26" borderId="12" xfId="0" applyNumberFormat="1" applyFont="1" applyFill="1" applyBorder="1" applyAlignment="1" applyProtection="1">
      <alignment horizontal="left" vertical="top" wrapText="1"/>
      <protection locked="0"/>
    </xf>
    <xf numFmtId="49" fontId="38" fillId="26" borderId="13" xfId="0" applyNumberFormat="1" applyFont="1" applyFill="1" applyBorder="1" applyAlignment="1" applyProtection="1">
      <alignment horizontal="left" vertical="top" wrapText="1"/>
      <protection locked="0"/>
    </xf>
    <xf numFmtId="0" fontId="39" fillId="25" borderId="11" xfId="0" applyFont="1" applyFill="1" applyBorder="1" applyAlignment="1">
      <alignment horizontal="center" vertical="center"/>
    </xf>
    <xf numFmtId="0" fontId="39" fillId="25" borderId="13" xfId="0" applyFont="1" applyFill="1" applyBorder="1" applyAlignment="1">
      <alignment horizontal="center" vertical="center"/>
    </xf>
    <xf numFmtId="0" fontId="41" fillId="25" borderId="13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9" fillId="24" borderId="16" xfId="0" applyFont="1" applyFill="1" applyBorder="1" applyAlignment="1">
      <alignment horizontal="center" vertical="center"/>
    </xf>
    <xf numFmtId="0" fontId="29" fillId="24" borderId="18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center" vertical="center"/>
    </xf>
    <xf numFmtId="0" fontId="29" fillId="24" borderId="21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49" fontId="25" fillId="25" borderId="18" xfId="0" applyNumberFormat="1" applyFont="1" applyFill="1" applyBorder="1" applyAlignment="1">
      <alignment horizontal="left" vertical="center" wrapText="1"/>
    </xf>
    <xf numFmtId="49" fontId="39" fillId="25" borderId="12" xfId="0" applyNumberFormat="1" applyFont="1" applyFill="1" applyBorder="1" applyAlignment="1">
      <alignment horizontal="center" vertical="center" wrapText="1"/>
    </xf>
    <xf numFmtId="0" fontId="43" fillId="25" borderId="11" xfId="0" applyFont="1" applyFill="1" applyBorder="1" applyAlignment="1">
      <alignment horizontal="left"/>
    </xf>
    <xf numFmtId="0" fontId="43" fillId="25" borderId="13" xfId="0" applyFont="1" applyFill="1" applyBorder="1" applyAlignment="1">
      <alignment horizontal="left"/>
    </xf>
    <xf numFmtId="0" fontId="28" fillId="27" borderId="14" xfId="0" applyFont="1" applyFill="1" applyBorder="1" applyAlignment="1">
      <alignment horizontal="center" vertical="center" wrapText="1"/>
    </xf>
    <xf numFmtId="0" fontId="28" fillId="27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left" wrapText="1"/>
    </xf>
    <xf numFmtId="49" fontId="47" fillId="0" borderId="13" xfId="0" applyNumberFormat="1" applyFont="1" applyBorder="1" applyAlignment="1">
      <alignment horizontal="left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view="pageBreakPreview" zoomScale="50" zoomScaleNormal="50" zoomScaleSheetLayoutView="50" workbookViewId="0">
      <selection activeCell="B1" sqref="B1:F1"/>
    </sheetView>
  </sheetViews>
  <sheetFormatPr defaultRowHeight="12.75"/>
  <cols>
    <col min="1" max="1" width="13.7109375" customWidth="1"/>
    <col min="2" max="2" width="20.140625" customWidth="1"/>
    <col min="3" max="3" width="47.7109375" customWidth="1"/>
    <col min="4" max="4" width="255.5703125" customWidth="1"/>
    <col min="5" max="5" width="33.28515625" customWidth="1"/>
    <col min="6" max="6" width="30.7109375" customWidth="1"/>
    <col min="7" max="7" width="31" customWidth="1"/>
    <col min="8" max="8" width="36" customWidth="1"/>
    <col min="9" max="9" width="4.28515625" customWidth="1"/>
  </cols>
  <sheetData>
    <row r="1" spans="1:8" ht="50.25" customHeight="1">
      <c r="A1" s="2"/>
      <c r="B1" s="84" t="s">
        <v>16</v>
      </c>
      <c r="C1" s="84"/>
      <c r="D1" s="84"/>
      <c r="E1" s="84"/>
      <c r="F1" s="84"/>
    </row>
    <row r="2" spans="1:8" ht="4.5" customHeight="1">
      <c r="A2" s="2"/>
      <c r="B2" s="4"/>
      <c r="C2" s="4"/>
      <c r="D2" s="4"/>
      <c r="E2" s="4"/>
      <c r="F2" s="4"/>
    </row>
    <row r="3" spans="1:8" s="1" customFormat="1" ht="18.75" customHeight="1">
      <c r="A3" s="74" t="s">
        <v>0</v>
      </c>
      <c r="B3" s="74" t="s">
        <v>1</v>
      </c>
      <c r="C3" s="85" t="s">
        <v>4</v>
      </c>
      <c r="D3" s="86"/>
      <c r="E3" s="89" t="s">
        <v>14</v>
      </c>
      <c r="F3" s="99" t="s">
        <v>2</v>
      </c>
      <c r="G3" s="99" t="s">
        <v>5</v>
      </c>
      <c r="H3" s="97" t="s">
        <v>15</v>
      </c>
    </row>
    <row r="4" spans="1:8" s="1" customFormat="1" ht="41.25" customHeight="1">
      <c r="A4" s="74"/>
      <c r="B4" s="74"/>
      <c r="C4" s="87"/>
      <c r="D4" s="88"/>
      <c r="E4" s="90"/>
      <c r="F4" s="100"/>
      <c r="G4" s="100"/>
      <c r="H4" s="98"/>
    </row>
    <row r="5" spans="1:8" s="1" customFormat="1" ht="41.25" customHeight="1">
      <c r="A5" s="17" t="s">
        <v>43</v>
      </c>
      <c r="B5" s="17"/>
      <c r="C5" s="81" t="s">
        <v>42</v>
      </c>
      <c r="D5" s="82"/>
      <c r="E5" s="23">
        <v>362340</v>
      </c>
      <c r="F5" s="24">
        <f t="shared" ref="F5:G7" si="0">SUM(F6)</f>
        <v>20000</v>
      </c>
      <c r="G5" s="24">
        <f t="shared" si="0"/>
        <v>0</v>
      </c>
      <c r="H5" s="25">
        <f t="shared" ref="H5:H8" si="1">SUM(E5:G5)</f>
        <v>382340</v>
      </c>
    </row>
    <row r="6" spans="1:8" s="1" customFormat="1" ht="41.25" customHeight="1">
      <c r="A6" s="17"/>
      <c r="B6" s="18" t="s">
        <v>44</v>
      </c>
      <c r="C6" s="57" t="s">
        <v>45</v>
      </c>
      <c r="D6" s="83"/>
      <c r="E6" s="26">
        <v>234940</v>
      </c>
      <c r="F6" s="27">
        <f t="shared" si="0"/>
        <v>20000</v>
      </c>
      <c r="G6" s="27">
        <f t="shared" si="0"/>
        <v>0</v>
      </c>
      <c r="H6" s="28">
        <f t="shared" si="1"/>
        <v>254940</v>
      </c>
    </row>
    <row r="7" spans="1:8" s="1" customFormat="1" ht="41.25" customHeight="1">
      <c r="A7" s="17"/>
      <c r="B7" s="17"/>
      <c r="C7" s="59" t="s">
        <v>12</v>
      </c>
      <c r="D7" s="60"/>
      <c r="E7" s="26">
        <v>234340</v>
      </c>
      <c r="F7" s="27">
        <f t="shared" si="0"/>
        <v>20000</v>
      </c>
      <c r="G7" s="27">
        <f t="shared" si="0"/>
        <v>0</v>
      </c>
      <c r="H7" s="28">
        <f t="shared" si="1"/>
        <v>254340</v>
      </c>
    </row>
    <row r="8" spans="1:8" s="1" customFormat="1" ht="65.25" customHeight="1">
      <c r="A8" s="17"/>
      <c r="B8" s="17"/>
      <c r="C8" s="63" t="s">
        <v>65</v>
      </c>
      <c r="D8" s="64"/>
      <c r="E8" s="29">
        <v>20000</v>
      </c>
      <c r="F8" s="30">
        <v>20000</v>
      </c>
      <c r="G8" s="30">
        <v>0</v>
      </c>
      <c r="H8" s="31">
        <f t="shared" si="1"/>
        <v>40000</v>
      </c>
    </row>
    <row r="9" spans="1:8" ht="32.25" customHeight="1">
      <c r="A9" s="19" t="s">
        <v>7</v>
      </c>
      <c r="B9" s="19"/>
      <c r="C9" s="67" t="s">
        <v>8</v>
      </c>
      <c r="D9" s="68"/>
      <c r="E9" s="33">
        <v>21759782</v>
      </c>
      <c r="F9" s="34">
        <f>SUM(F10)</f>
        <v>1300499</v>
      </c>
      <c r="G9" s="34">
        <f>SUM(G10)</f>
        <v>-755873</v>
      </c>
      <c r="H9" s="25">
        <f>SUM(E9:G9)</f>
        <v>22304408</v>
      </c>
    </row>
    <row r="10" spans="1:8" ht="31.5" customHeight="1">
      <c r="A10" s="19"/>
      <c r="B10" s="20" t="s">
        <v>9</v>
      </c>
      <c r="C10" s="69" t="s">
        <v>10</v>
      </c>
      <c r="D10" s="101"/>
      <c r="E10" s="36">
        <v>21639782</v>
      </c>
      <c r="F10" s="37">
        <f>SUM(F11+F20+F33)</f>
        <v>1300499</v>
      </c>
      <c r="G10" s="37">
        <f>SUM(G11+G20+G33)</f>
        <v>-755873</v>
      </c>
      <c r="H10" s="38">
        <f t="shared" ref="H10:H57" si="2">SUM(E10:G10)</f>
        <v>22184408</v>
      </c>
    </row>
    <row r="11" spans="1:8" ht="31.5" customHeight="1">
      <c r="A11" s="19"/>
      <c r="B11" s="21"/>
      <c r="C11" s="59" t="s">
        <v>6</v>
      </c>
      <c r="D11" s="60"/>
      <c r="E11" s="40">
        <v>10588000</v>
      </c>
      <c r="F11" s="40">
        <f>SUM(F12:F19)</f>
        <v>995988</v>
      </c>
      <c r="G11" s="40">
        <f>SUM(G12:G19)</f>
        <v>-500000</v>
      </c>
      <c r="H11" s="38">
        <f t="shared" si="2"/>
        <v>11083988</v>
      </c>
    </row>
    <row r="12" spans="1:8" ht="39" customHeight="1">
      <c r="A12" s="19"/>
      <c r="B12" s="22"/>
      <c r="C12" s="63" t="s">
        <v>39</v>
      </c>
      <c r="D12" s="64"/>
      <c r="E12" s="42">
        <v>0</v>
      </c>
      <c r="F12" s="43">
        <v>200000</v>
      </c>
      <c r="G12" s="43">
        <v>0</v>
      </c>
      <c r="H12" s="44">
        <f t="shared" si="2"/>
        <v>200000</v>
      </c>
    </row>
    <row r="13" spans="1:8" ht="43.5" customHeight="1">
      <c r="A13" s="19"/>
      <c r="B13" s="22"/>
      <c r="C13" s="63" t="s">
        <v>40</v>
      </c>
      <c r="D13" s="64"/>
      <c r="E13" s="43">
        <v>60000</v>
      </c>
      <c r="F13" s="43">
        <v>0</v>
      </c>
      <c r="G13" s="43">
        <v>-60000</v>
      </c>
      <c r="H13" s="44">
        <f t="shared" si="2"/>
        <v>0</v>
      </c>
    </row>
    <row r="14" spans="1:8" ht="43.5" customHeight="1">
      <c r="A14" s="19"/>
      <c r="B14" s="22"/>
      <c r="C14" s="63" t="s">
        <v>38</v>
      </c>
      <c r="D14" s="64"/>
      <c r="E14" s="43">
        <v>1820000</v>
      </c>
      <c r="F14" s="43">
        <v>320000</v>
      </c>
      <c r="G14" s="43">
        <v>0</v>
      </c>
      <c r="H14" s="44">
        <f t="shared" si="2"/>
        <v>2140000</v>
      </c>
    </row>
    <row r="15" spans="1:8" ht="43.5" customHeight="1">
      <c r="A15" s="19"/>
      <c r="B15" s="22"/>
      <c r="C15" s="63" t="s">
        <v>41</v>
      </c>
      <c r="D15" s="64"/>
      <c r="E15" s="43">
        <v>200000</v>
      </c>
      <c r="F15" s="43">
        <v>0</v>
      </c>
      <c r="G15" s="43">
        <v>-140000</v>
      </c>
      <c r="H15" s="44">
        <f t="shared" si="2"/>
        <v>60000</v>
      </c>
    </row>
    <row r="16" spans="1:8" ht="43.5" customHeight="1">
      <c r="A16" s="19"/>
      <c r="B16" s="22"/>
      <c r="C16" s="63" t="s">
        <v>46</v>
      </c>
      <c r="D16" s="64"/>
      <c r="E16" s="43">
        <v>0</v>
      </c>
      <c r="F16" s="43">
        <v>300000</v>
      </c>
      <c r="G16" s="43">
        <v>0</v>
      </c>
      <c r="H16" s="44">
        <f t="shared" si="2"/>
        <v>300000</v>
      </c>
    </row>
    <row r="17" spans="1:8" ht="43.5" customHeight="1">
      <c r="A17" s="19"/>
      <c r="B17" s="22"/>
      <c r="C17" s="63" t="s">
        <v>47</v>
      </c>
      <c r="D17" s="64"/>
      <c r="E17" s="43">
        <v>27500</v>
      </c>
      <c r="F17" s="43">
        <v>27500</v>
      </c>
      <c r="G17" s="43">
        <v>0</v>
      </c>
      <c r="H17" s="44">
        <f t="shared" si="2"/>
        <v>55000</v>
      </c>
    </row>
    <row r="18" spans="1:8" ht="43.5" customHeight="1">
      <c r="A18" s="19"/>
      <c r="B18" s="22"/>
      <c r="C18" s="63" t="s">
        <v>48</v>
      </c>
      <c r="D18" s="64"/>
      <c r="E18" s="43">
        <v>0</v>
      </c>
      <c r="F18" s="43">
        <v>148488</v>
      </c>
      <c r="G18" s="43">
        <v>0</v>
      </c>
      <c r="H18" s="44">
        <f t="shared" si="2"/>
        <v>148488</v>
      </c>
    </row>
    <row r="19" spans="1:8" ht="43.5" customHeight="1">
      <c r="A19" s="19"/>
      <c r="B19" s="22"/>
      <c r="C19" s="63" t="s">
        <v>49</v>
      </c>
      <c r="D19" s="64"/>
      <c r="E19" s="43">
        <v>715000</v>
      </c>
      <c r="F19" s="43">
        <v>0</v>
      </c>
      <c r="G19" s="43">
        <v>-300000</v>
      </c>
      <c r="H19" s="44">
        <f t="shared" si="2"/>
        <v>415000</v>
      </c>
    </row>
    <row r="20" spans="1:8" ht="37.5" customHeight="1">
      <c r="A20" s="19"/>
      <c r="B20" s="22"/>
      <c r="C20" s="102" t="s">
        <v>17</v>
      </c>
      <c r="D20" s="103"/>
      <c r="E20" s="45">
        <v>242332</v>
      </c>
      <c r="F20" s="45">
        <f>SUM(F21:F32)</f>
        <v>304511</v>
      </c>
      <c r="G20" s="45">
        <f>SUM(G21:G32)</f>
        <v>-242332</v>
      </c>
      <c r="H20" s="25">
        <f t="shared" si="2"/>
        <v>304511</v>
      </c>
    </row>
    <row r="21" spans="1:8" ht="64.5" customHeight="1">
      <c r="A21" s="19"/>
      <c r="B21" s="22"/>
      <c r="C21" s="75" t="s">
        <v>18</v>
      </c>
      <c r="D21" s="76"/>
      <c r="E21" s="43">
        <v>0</v>
      </c>
      <c r="F21" s="43">
        <v>35172</v>
      </c>
      <c r="G21" s="43">
        <v>0</v>
      </c>
      <c r="H21" s="25">
        <f t="shared" si="2"/>
        <v>35172</v>
      </c>
    </row>
    <row r="22" spans="1:8" ht="72" customHeight="1">
      <c r="A22" s="19"/>
      <c r="B22" s="22"/>
      <c r="C22" s="72" t="s">
        <v>19</v>
      </c>
      <c r="D22" s="73"/>
      <c r="E22" s="43">
        <v>0</v>
      </c>
      <c r="F22" s="43">
        <v>31762</v>
      </c>
      <c r="G22" s="43">
        <v>0</v>
      </c>
      <c r="H22" s="25">
        <f t="shared" si="2"/>
        <v>31762</v>
      </c>
    </row>
    <row r="23" spans="1:8" ht="72" customHeight="1">
      <c r="A23" s="19"/>
      <c r="B23" s="22"/>
      <c r="C23" s="72" t="s">
        <v>20</v>
      </c>
      <c r="D23" s="73"/>
      <c r="E23" s="43">
        <v>0</v>
      </c>
      <c r="F23" s="43">
        <v>27060</v>
      </c>
      <c r="G23" s="43">
        <v>0</v>
      </c>
      <c r="H23" s="25">
        <f t="shared" si="2"/>
        <v>27060</v>
      </c>
    </row>
    <row r="24" spans="1:8" ht="72" customHeight="1">
      <c r="A24" s="19"/>
      <c r="B24" s="22"/>
      <c r="C24" s="72" t="s">
        <v>21</v>
      </c>
      <c r="D24" s="73"/>
      <c r="E24" s="43">
        <v>0</v>
      </c>
      <c r="F24" s="43">
        <v>39278</v>
      </c>
      <c r="G24" s="43">
        <v>0</v>
      </c>
      <c r="H24" s="25">
        <f t="shared" si="2"/>
        <v>39278</v>
      </c>
    </row>
    <row r="25" spans="1:8" ht="72" customHeight="1">
      <c r="A25" s="19"/>
      <c r="B25" s="22"/>
      <c r="C25" s="72" t="s">
        <v>22</v>
      </c>
      <c r="D25" s="73"/>
      <c r="E25" s="43">
        <v>0</v>
      </c>
      <c r="F25" s="43">
        <v>47930</v>
      </c>
      <c r="G25" s="43">
        <v>0</v>
      </c>
      <c r="H25" s="25">
        <f t="shared" si="2"/>
        <v>47930</v>
      </c>
    </row>
    <row r="26" spans="1:8" ht="72" customHeight="1">
      <c r="A26" s="19"/>
      <c r="B26" s="22"/>
      <c r="C26" s="72" t="s">
        <v>23</v>
      </c>
      <c r="D26" s="73"/>
      <c r="E26" s="43">
        <v>0</v>
      </c>
      <c r="F26" s="43">
        <v>31154</v>
      </c>
      <c r="G26" s="43">
        <v>0</v>
      </c>
      <c r="H26" s="25">
        <f t="shared" si="2"/>
        <v>31154</v>
      </c>
    </row>
    <row r="27" spans="1:8" ht="72" customHeight="1">
      <c r="A27" s="19"/>
      <c r="B27" s="22"/>
      <c r="C27" s="72" t="s">
        <v>24</v>
      </c>
      <c r="D27" s="73"/>
      <c r="E27" s="43">
        <v>0</v>
      </c>
      <c r="F27" s="43">
        <v>60926</v>
      </c>
      <c r="G27" s="43">
        <v>0</v>
      </c>
      <c r="H27" s="25">
        <f t="shared" si="2"/>
        <v>60926</v>
      </c>
    </row>
    <row r="28" spans="1:8" ht="72" customHeight="1">
      <c r="A28" s="19"/>
      <c r="B28" s="22"/>
      <c r="C28" s="72" t="s">
        <v>25</v>
      </c>
      <c r="D28" s="73"/>
      <c r="E28" s="43">
        <v>0</v>
      </c>
      <c r="F28" s="43">
        <v>17176</v>
      </c>
      <c r="G28" s="43">
        <v>0</v>
      </c>
      <c r="H28" s="25">
        <f t="shared" si="2"/>
        <v>17176</v>
      </c>
    </row>
    <row r="29" spans="1:8" ht="72" customHeight="1">
      <c r="A29" s="19"/>
      <c r="B29" s="22"/>
      <c r="C29" s="77" t="s">
        <v>28</v>
      </c>
      <c r="D29" s="78"/>
      <c r="E29" s="43">
        <v>0</v>
      </c>
      <c r="F29" s="43">
        <v>3076</v>
      </c>
      <c r="G29" s="43">
        <v>0</v>
      </c>
      <c r="H29" s="25">
        <f t="shared" si="2"/>
        <v>3076</v>
      </c>
    </row>
    <row r="30" spans="1:8" ht="72" customHeight="1">
      <c r="A30" s="19"/>
      <c r="B30" s="22"/>
      <c r="C30" s="75" t="s">
        <v>26</v>
      </c>
      <c r="D30" s="76"/>
      <c r="E30" s="43">
        <v>0</v>
      </c>
      <c r="F30" s="43">
        <v>8168</v>
      </c>
      <c r="G30" s="43">
        <v>0</v>
      </c>
      <c r="H30" s="25">
        <f t="shared" si="2"/>
        <v>8168</v>
      </c>
    </row>
    <row r="31" spans="1:8" ht="72" customHeight="1">
      <c r="A31" s="19"/>
      <c r="B31" s="22"/>
      <c r="C31" s="77" t="s">
        <v>27</v>
      </c>
      <c r="D31" s="78"/>
      <c r="E31" s="43">
        <v>0</v>
      </c>
      <c r="F31" s="43">
        <v>2809</v>
      </c>
      <c r="G31" s="43">
        <v>0</v>
      </c>
      <c r="H31" s="25">
        <f t="shared" si="2"/>
        <v>2809</v>
      </c>
    </row>
    <row r="32" spans="1:8" ht="61.5" customHeight="1">
      <c r="A32" s="19"/>
      <c r="B32" s="19"/>
      <c r="C32" s="79" t="s">
        <v>37</v>
      </c>
      <c r="D32" s="80"/>
      <c r="E32" s="46">
        <v>242332</v>
      </c>
      <c r="F32" s="46">
        <v>0</v>
      </c>
      <c r="G32" s="46">
        <v>-242332</v>
      </c>
      <c r="H32" s="47">
        <f t="shared" si="2"/>
        <v>0</v>
      </c>
    </row>
    <row r="33" spans="1:10" ht="42" customHeight="1">
      <c r="A33" s="19"/>
      <c r="B33" s="22"/>
      <c r="C33" s="59" t="s">
        <v>12</v>
      </c>
      <c r="D33" s="60"/>
      <c r="E33" s="45">
        <v>10638450</v>
      </c>
      <c r="F33" s="45">
        <v>0</v>
      </c>
      <c r="G33" s="45">
        <f>SUM(G34)</f>
        <v>-13541</v>
      </c>
      <c r="H33" s="38">
        <f t="shared" si="2"/>
        <v>10624909</v>
      </c>
    </row>
    <row r="34" spans="1:10" ht="39" customHeight="1">
      <c r="A34" s="19"/>
      <c r="B34" s="22"/>
      <c r="C34" s="63" t="s">
        <v>29</v>
      </c>
      <c r="D34" s="64"/>
      <c r="E34" s="43">
        <v>8252160</v>
      </c>
      <c r="F34" s="43">
        <v>0</v>
      </c>
      <c r="G34" s="43">
        <v>-13541</v>
      </c>
      <c r="H34" s="25">
        <f t="shared" si="2"/>
        <v>8238619</v>
      </c>
    </row>
    <row r="35" spans="1:10" ht="39" customHeight="1">
      <c r="A35" s="8"/>
      <c r="B35" s="8"/>
      <c r="C35" s="9"/>
      <c r="D35" s="9"/>
      <c r="E35" s="10"/>
      <c r="F35" s="10"/>
      <c r="G35" s="10"/>
      <c r="H35" s="11"/>
    </row>
    <row r="36" spans="1:10" ht="39" customHeight="1">
      <c r="A36" s="71" t="s">
        <v>66</v>
      </c>
      <c r="B36" s="71"/>
      <c r="C36" s="71"/>
      <c r="D36" s="71"/>
      <c r="E36" s="71"/>
      <c r="F36" s="71"/>
      <c r="G36" s="71"/>
      <c r="H36" s="71"/>
      <c r="I36" s="71"/>
      <c r="J36" s="71"/>
    </row>
    <row r="37" spans="1:10" ht="69" customHeight="1">
      <c r="A37" s="12"/>
      <c r="B37" s="12"/>
      <c r="C37" s="13"/>
      <c r="D37" s="13"/>
      <c r="E37" s="14"/>
      <c r="F37" s="14"/>
      <c r="G37" s="14"/>
      <c r="H37" s="15"/>
    </row>
    <row r="38" spans="1:10" ht="39" customHeight="1">
      <c r="A38" s="32" t="s">
        <v>50</v>
      </c>
      <c r="B38" s="32"/>
      <c r="C38" s="67" t="s">
        <v>51</v>
      </c>
      <c r="D38" s="68"/>
      <c r="E38" s="45">
        <v>6300852</v>
      </c>
      <c r="F38" s="34">
        <f>SUM(F39+F42)</f>
        <v>59000</v>
      </c>
      <c r="G38" s="34">
        <f>SUM(G39+G42)</f>
        <v>0</v>
      </c>
      <c r="H38" s="25">
        <f t="shared" ref="H38:H44" si="3">SUM(E38:G38)</f>
        <v>6359852</v>
      </c>
    </row>
    <row r="39" spans="1:10" ht="39" customHeight="1">
      <c r="A39" s="32"/>
      <c r="B39" s="35" t="s">
        <v>52</v>
      </c>
      <c r="C39" s="69" t="s">
        <v>53</v>
      </c>
      <c r="D39" s="70"/>
      <c r="E39" s="45">
        <v>90000</v>
      </c>
      <c r="F39" s="37">
        <f>SUM(F40)</f>
        <v>25000</v>
      </c>
      <c r="G39" s="37">
        <f>SUM(G40)</f>
        <v>0</v>
      </c>
      <c r="H39" s="25">
        <f t="shared" si="3"/>
        <v>115000</v>
      </c>
    </row>
    <row r="40" spans="1:10" ht="39" customHeight="1">
      <c r="A40" s="32"/>
      <c r="B40" s="39"/>
      <c r="C40" s="59" t="s">
        <v>6</v>
      </c>
      <c r="D40" s="60"/>
      <c r="E40" s="45">
        <v>80000</v>
      </c>
      <c r="F40" s="40">
        <f>SUM(F41)</f>
        <v>25000</v>
      </c>
      <c r="G40" s="40">
        <f>SUM(G41)</f>
        <v>0</v>
      </c>
      <c r="H40" s="25">
        <f t="shared" si="3"/>
        <v>105000</v>
      </c>
    </row>
    <row r="41" spans="1:10" ht="39" customHeight="1">
      <c r="A41" s="32"/>
      <c r="B41" s="41"/>
      <c r="C41" s="63" t="s">
        <v>75</v>
      </c>
      <c r="D41" s="64"/>
      <c r="E41" s="43">
        <v>80000</v>
      </c>
      <c r="F41" s="43">
        <v>25000</v>
      </c>
      <c r="G41" s="43">
        <v>0</v>
      </c>
      <c r="H41" s="44">
        <f t="shared" si="3"/>
        <v>105000</v>
      </c>
    </row>
    <row r="42" spans="1:10" ht="39" customHeight="1">
      <c r="A42" s="32"/>
      <c r="B42" s="35" t="s">
        <v>54</v>
      </c>
      <c r="C42" s="69" t="s">
        <v>55</v>
      </c>
      <c r="D42" s="70"/>
      <c r="E42" s="40">
        <v>70000</v>
      </c>
      <c r="F42" s="40">
        <f>SUM(F43)</f>
        <v>34000</v>
      </c>
      <c r="G42" s="40">
        <f>SUM(G43)</f>
        <v>0</v>
      </c>
      <c r="H42" s="48">
        <f t="shared" si="3"/>
        <v>104000</v>
      </c>
    </row>
    <row r="43" spans="1:10" ht="39" customHeight="1">
      <c r="A43" s="32"/>
      <c r="B43" s="39"/>
      <c r="C43" s="59" t="s">
        <v>6</v>
      </c>
      <c r="D43" s="60"/>
      <c r="E43" s="45">
        <v>70000</v>
      </c>
      <c r="F43" s="45">
        <f>SUM(F44)</f>
        <v>34000</v>
      </c>
      <c r="G43" s="45">
        <f>SUM(G44)</f>
        <v>0</v>
      </c>
      <c r="H43" s="25">
        <f t="shared" si="3"/>
        <v>104000</v>
      </c>
    </row>
    <row r="44" spans="1:10" ht="39" customHeight="1">
      <c r="A44" s="32"/>
      <c r="B44" s="41"/>
      <c r="C44" s="63" t="s">
        <v>56</v>
      </c>
      <c r="D44" s="64"/>
      <c r="E44" s="43">
        <v>0</v>
      </c>
      <c r="F44" s="43">
        <v>34000</v>
      </c>
      <c r="G44" s="43">
        <v>0</v>
      </c>
      <c r="H44" s="25">
        <f t="shared" si="3"/>
        <v>34000</v>
      </c>
    </row>
    <row r="45" spans="1:10" ht="40.5" customHeight="1">
      <c r="A45" s="32" t="s">
        <v>30</v>
      </c>
      <c r="B45" s="32"/>
      <c r="C45" s="67" t="s">
        <v>32</v>
      </c>
      <c r="D45" s="68"/>
      <c r="E45" s="45">
        <v>5879681</v>
      </c>
      <c r="F45" s="34">
        <v>0</v>
      </c>
      <c r="G45" s="34">
        <f>SUM(G47)</f>
        <v>-249</v>
      </c>
      <c r="H45" s="25">
        <f t="shared" si="2"/>
        <v>5879432</v>
      </c>
    </row>
    <row r="46" spans="1:10" ht="37.5" customHeight="1">
      <c r="A46" s="32"/>
      <c r="B46" s="35" t="s">
        <v>31</v>
      </c>
      <c r="C46" s="69" t="s">
        <v>33</v>
      </c>
      <c r="D46" s="70"/>
      <c r="E46" s="45">
        <v>5179681</v>
      </c>
      <c r="F46" s="37">
        <v>0</v>
      </c>
      <c r="G46" s="37">
        <v>-249</v>
      </c>
      <c r="H46" s="25">
        <f t="shared" si="2"/>
        <v>5179432</v>
      </c>
    </row>
    <row r="47" spans="1:10" ht="39" customHeight="1">
      <c r="A47" s="32"/>
      <c r="B47" s="39"/>
      <c r="C47" s="59" t="s">
        <v>12</v>
      </c>
      <c r="D47" s="60"/>
      <c r="E47" s="45">
        <v>5179681</v>
      </c>
      <c r="F47" s="40">
        <v>0</v>
      </c>
      <c r="G47" s="40">
        <f>SUM(G48)</f>
        <v>-249</v>
      </c>
      <c r="H47" s="25">
        <f t="shared" si="2"/>
        <v>5179432</v>
      </c>
    </row>
    <row r="48" spans="1:10" ht="36" customHeight="1">
      <c r="A48" s="32"/>
      <c r="B48" s="41"/>
      <c r="C48" s="63" t="s">
        <v>34</v>
      </c>
      <c r="D48" s="64"/>
      <c r="E48" s="43">
        <v>5179681</v>
      </c>
      <c r="F48" s="43">
        <v>0</v>
      </c>
      <c r="G48" s="43">
        <v>-249</v>
      </c>
      <c r="H48" s="44">
        <f t="shared" si="2"/>
        <v>5179432</v>
      </c>
    </row>
    <row r="49" spans="1:8" ht="36" customHeight="1">
      <c r="A49" s="32" t="s">
        <v>70</v>
      </c>
      <c r="B49" s="32"/>
      <c r="C49" s="67" t="s">
        <v>71</v>
      </c>
      <c r="D49" s="68"/>
      <c r="E49" s="45">
        <v>40780567</v>
      </c>
      <c r="F49" s="34">
        <f>SUM(F50)</f>
        <v>2611</v>
      </c>
      <c r="G49" s="34">
        <f>SUM(G51)</f>
        <v>0</v>
      </c>
      <c r="H49" s="25">
        <f t="shared" ref="H49:H53" si="4">SUM(E49:G49)</f>
        <v>40783178</v>
      </c>
    </row>
    <row r="50" spans="1:8" ht="36" customHeight="1">
      <c r="A50" s="32"/>
      <c r="B50" s="35" t="s">
        <v>72</v>
      </c>
      <c r="C50" s="69" t="s">
        <v>68</v>
      </c>
      <c r="D50" s="70"/>
      <c r="E50" s="45">
        <v>1398308</v>
      </c>
      <c r="F50" s="37">
        <f>SUM(F51)</f>
        <v>2611</v>
      </c>
      <c r="G50" s="37">
        <f>SUM(G51)</f>
        <v>0</v>
      </c>
      <c r="H50" s="25">
        <f t="shared" si="4"/>
        <v>1400919</v>
      </c>
    </row>
    <row r="51" spans="1:8" ht="36" customHeight="1">
      <c r="A51" s="32"/>
      <c r="B51" s="39"/>
      <c r="C51" s="59" t="s">
        <v>12</v>
      </c>
      <c r="D51" s="60"/>
      <c r="E51" s="45">
        <v>218435</v>
      </c>
      <c r="F51" s="40">
        <f>SUM(F52:F53)</f>
        <v>2611</v>
      </c>
      <c r="G51" s="40">
        <f>SUM(G52:G53)</f>
        <v>0</v>
      </c>
      <c r="H51" s="25">
        <f t="shared" si="4"/>
        <v>221046</v>
      </c>
    </row>
    <row r="52" spans="1:8" ht="69" customHeight="1">
      <c r="A52" s="32"/>
      <c r="B52" s="56"/>
      <c r="C52" s="63" t="s">
        <v>73</v>
      </c>
      <c r="D52" s="64"/>
      <c r="E52" s="43">
        <v>20000</v>
      </c>
      <c r="F52" s="43">
        <v>111</v>
      </c>
      <c r="G52" s="43">
        <v>0</v>
      </c>
      <c r="H52" s="44">
        <f t="shared" si="4"/>
        <v>20111</v>
      </c>
    </row>
    <row r="53" spans="1:8" ht="72" customHeight="1">
      <c r="A53" s="32"/>
      <c r="B53" s="56"/>
      <c r="C53" s="63" t="s">
        <v>74</v>
      </c>
      <c r="D53" s="64"/>
      <c r="E53" s="43">
        <v>1600</v>
      </c>
      <c r="F53" s="43">
        <v>2500</v>
      </c>
      <c r="G53" s="43">
        <v>0</v>
      </c>
      <c r="H53" s="44">
        <f t="shared" si="4"/>
        <v>4100</v>
      </c>
    </row>
    <row r="54" spans="1:8" ht="40.5" customHeight="1">
      <c r="A54" s="49">
        <v>852</v>
      </c>
      <c r="B54" s="49"/>
      <c r="C54" s="57" t="s">
        <v>13</v>
      </c>
      <c r="D54" s="58"/>
      <c r="E54" s="45">
        <v>19528077</v>
      </c>
      <c r="F54" s="27">
        <f t="shared" ref="F54:G56" si="5">SUM(F55)</f>
        <v>3010</v>
      </c>
      <c r="G54" s="27">
        <f t="shared" si="5"/>
        <v>0</v>
      </c>
      <c r="H54" s="25">
        <f t="shared" si="2"/>
        <v>19531087</v>
      </c>
    </row>
    <row r="55" spans="1:8" ht="37.5" customHeight="1">
      <c r="A55" s="49"/>
      <c r="B55" s="49">
        <v>85201</v>
      </c>
      <c r="C55" s="57" t="s">
        <v>35</v>
      </c>
      <c r="D55" s="58"/>
      <c r="E55" s="45">
        <v>3323976</v>
      </c>
      <c r="F55" s="27">
        <f t="shared" si="5"/>
        <v>3010</v>
      </c>
      <c r="G55" s="27">
        <f t="shared" si="5"/>
        <v>0</v>
      </c>
      <c r="H55" s="25">
        <f t="shared" si="2"/>
        <v>3326986</v>
      </c>
    </row>
    <row r="56" spans="1:8" ht="40.5" customHeight="1">
      <c r="A56" s="49"/>
      <c r="B56" s="49"/>
      <c r="C56" s="59" t="s">
        <v>12</v>
      </c>
      <c r="D56" s="60"/>
      <c r="E56" s="45">
        <v>795168</v>
      </c>
      <c r="F56" s="27">
        <f t="shared" si="5"/>
        <v>3010</v>
      </c>
      <c r="G56" s="27">
        <f t="shared" si="5"/>
        <v>0</v>
      </c>
      <c r="H56" s="25">
        <f t="shared" si="2"/>
        <v>798178</v>
      </c>
    </row>
    <row r="57" spans="1:8" ht="36" customHeight="1">
      <c r="A57" s="49"/>
      <c r="B57" s="49"/>
      <c r="C57" s="65" t="s">
        <v>36</v>
      </c>
      <c r="D57" s="66"/>
      <c r="E57" s="43">
        <v>295981</v>
      </c>
      <c r="F57" s="50">
        <v>3010</v>
      </c>
      <c r="G57" s="50">
        <v>0</v>
      </c>
      <c r="H57" s="44">
        <f t="shared" si="2"/>
        <v>298991</v>
      </c>
    </row>
    <row r="58" spans="1:8" ht="36" customHeight="1">
      <c r="A58" s="49">
        <v>853</v>
      </c>
      <c r="B58" s="49"/>
      <c r="C58" s="57" t="s">
        <v>63</v>
      </c>
      <c r="D58" s="58"/>
      <c r="E58" s="45">
        <v>5577767</v>
      </c>
      <c r="F58" s="33">
        <f>SUM(F59)</f>
        <v>3454900</v>
      </c>
      <c r="G58" s="33">
        <f>SUM(G59)</f>
        <v>0</v>
      </c>
      <c r="H58" s="25">
        <f t="shared" ref="H58:H66" si="6">SUM(E58:G58)</f>
        <v>9032667</v>
      </c>
    </row>
    <row r="59" spans="1:8" ht="36" customHeight="1">
      <c r="A59" s="49"/>
      <c r="B59" s="49">
        <v>85333</v>
      </c>
      <c r="C59" s="57" t="s">
        <v>64</v>
      </c>
      <c r="D59" s="58"/>
      <c r="E59" s="45">
        <v>4620713</v>
      </c>
      <c r="F59" s="33">
        <f>SUM(F60)</f>
        <v>3454900</v>
      </c>
      <c r="G59" s="33">
        <f>SUM(G60)</f>
        <v>0</v>
      </c>
      <c r="H59" s="25">
        <f t="shared" si="6"/>
        <v>8075613</v>
      </c>
    </row>
    <row r="60" spans="1:8" ht="36" customHeight="1">
      <c r="A60" s="49"/>
      <c r="B60" s="49"/>
      <c r="C60" s="59" t="s">
        <v>12</v>
      </c>
      <c r="D60" s="60"/>
      <c r="E60" s="43">
        <v>0</v>
      </c>
      <c r="F60" s="33">
        <f>SUM(F61:F66)</f>
        <v>3454900</v>
      </c>
      <c r="G60" s="33">
        <f>SUM(G61:G66)</f>
        <v>0</v>
      </c>
      <c r="H60" s="51">
        <f t="shared" si="6"/>
        <v>3454900</v>
      </c>
    </row>
    <row r="61" spans="1:8" ht="36" customHeight="1">
      <c r="A61" s="49"/>
      <c r="B61" s="49"/>
      <c r="C61" s="61" t="s">
        <v>57</v>
      </c>
      <c r="D61" s="62"/>
      <c r="E61" s="43">
        <v>0</v>
      </c>
      <c r="F61" s="30">
        <v>458815</v>
      </c>
      <c r="G61" s="30">
        <v>0</v>
      </c>
      <c r="H61" s="44">
        <f t="shared" si="6"/>
        <v>458815</v>
      </c>
    </row>
    <row r="62" spans="1:8" ht="36" customHeight="1">
      <c r="A62" s="49"/>
      <c r="B62" s="49"/>
      <c r="C62" s="61" t="s">
        <v>58</v>
      </c>
      <c r="D62" s="62"/>
      <c r="E62" s="43">
        <v>0</v>
      </c>
      <c r="F62" s="30">
        <v>85577</v>
      </c>
      <c r="G62" s="30">
        <v>0</v>
      </c>
      <c r="H62" s="44">
        <f t="shared" si="6"/>
        <v>85577</v>
      </c>
    </row>
    <row r="63" spans="1:8" ht="36" customHeight="1">
      <c r="A63" s="49"/>
      <c r="B63" s="49"/>
      <c r="C63" s="61" t="s">
        <v>59</v>
      </c>
      <c r="D63" s="62"/>
      <c r="E63" s="43">
        <v>0</v>
      </c>
      <c r="F63" s="30">
        <v>972286</v>
      </c>
      <c r="G63" s="30">
        <v>0</v>
      </c>
      <c r="H63" s="44">
        <f t="shared" si="6"/>
        <v>972286</v>
      </c>
    </row>
    <row r="64" spans="1:8" ht="36" customHeight="1">
      <c r="A64" s="49"/>
      <c r="B64" s="49"/>
      <c r="C64" s="61" t="s">
        <v>60</v>
      </c>
      <c r="D64" s="62"/>
      <c r="E64" s="43">
        <v>0</v>
      </c>
      <c r="F64" s="30">
        <v>181222</v>
      </c>
      <c r="G64" s="30">
        <v>0</v>
      </c>
      <c r="H64" s="44">
        <f t="shared" si="6"/>
        <v>181222</v>
      </c>
    </row>
    <row r="65" spans="1:10" ht="36" customHeight="1">
      <c r="A65" s="49"/>
      <c r="B65" s="49"/>
      <c r="C65" s="95" t="s">
        <v>61</v>
      </c>
      <c r="D65" s="96"/>
      <c r="E65" s="43">
        <v>0</v>
      </c>
      <c r="F65" s="30">
        <v>1480799</v>
      </c>
      <c r="G65" s="30">
        <v>0</v>
      </c>
      <c r="H65" s="44">
        <f t="shared" si="6"/>
        <v>1480799</v>
      </c>
    </row>
    <row r="66" spans="1:10" ht="36" customHeight="1">
      <c r="A66" s="49"/>
      <c r="B66" s="49"/>
      <c r="C66" s="95" t="s">
        <v>62</v>
      </c>
      <c r="D66" s="96"/>
      <c r="E66" s="43">
        <v>0</v>
      </c>
      <c r="F66" s="52">
        <v>276201</v>
      </c>
      <c r="G66" s="52">
        <v>0</v>
      </c>
      <c r="H66" s="44">
        <f t="shared" si="6"/>
        <v>276201</v>
      </c>
    </row>
    <row r="67" spans="1:10" ht="36" customHeight="1">
      <c r="A67" s="49">
        <v>921</v>
      </c>
      <c r="B67" s="49"/>
      <c r="C67" s="57" t="s">
        <v>67</v>
      </c>
      <c r="D67" s="58"/>
      <c r="E67" s="45">
        <v>2038046</v>
      </c>
      <c r="F67" s="33">
        <f t="shared" ref="F67:G69" si="7">SUM(F68)</f>
        <v>516000</v>
      </c>
      <c r="G67" s="33">
        <f t="shared" si="7"/>
        <v>0</v>
      </c>
      <c r="H67" s="25">
        <f>SUM(E67:G67)</f>
        <v>2554046</v>
      </c>
    </row>
    <row r="68" spans="1:10" ht="36" customHeight="1">
      <c r="A68" s="49"/>
      <c r="B68" s="49">
        <v>92195</v>
      </c>
      <c r="C68" s="57" t="s">
        <v>68</v>
      </c>
      <c r="D68" s="58"/>
      <c r="E68" s="45">
        <v>382341</v>
      </c>
      <c r="F68" s="33">
        <f t="shared" si="7"/>
        <v>516000</v>
      </c>
      <c r="G68" s="33">
        <f t="shared" si="7"/>
        <v>0</v>
      </c>
      <c r="H68" s="25">
        <f>SUM(E68:G68)</f>
        <v>898341</v>
      </c>
    </row>
    <row r="69" spans="1:10" ht="36" customHeight="1">
      <c r="A69" s="49"/>
      <c r="B69" s="49"/>
      <c r="C69" s="59" t="s">
        <v>12</v>
      </c>
      <c r="D69" s="60"/>
      <c r="E69" s="43">
        <v>382341</v>
      </c>
      <c r="F69" s="33">
        <f t="shared" si="7"/>
        <v>516000</v>
      </c>
      <c r="G69" s="33">
        <f t="shared" si="7"/>
        <v>0</v>
      </c>
      <c r="H69" s="51">
        <f>SUM(E69:G69)</f>
        <v>898341</v>
      </c>
    </row>
    <row r="70" spans="1:10" ht="36" customHeight="1">
      <c r="A70" s="49"/>
      <c r="B70" s="49"/>
      <c r="C70" s="61" t="s">
        <v>69</v>
      </c>
      <c r="D70" s="62"/>
      <c r="E70" s="43">
        <v>332341</v>
      </c>
      <c r="F70" s="30">
        <v>516000</v>
      </c>
      <c r="G70" s="30">
        <v>0</v>
      </c>
      <c r="H70" s="44">
        <f>SUM(E70:G70)</f>
        <v>848341</v>
      </c>
    </row>
    <row r="71" spans="1:10" ht="49.5" customHeight="1">
      <c r="A71" s="53"/>
      <c r="B71" s="54"/>
      <c r="C71" s="94" t="s">
        <v>3</v>
      </c>
      <c r="D71" s="94"/>
      <c r="E71" s="24">
        <v>152022921</v>
      </c>
      <c r="F71" s="33">
        <f>SUM(F5+F9+F38+F45+F54+F58+F67+F49)</f>
        <v>5356020</v>
      </c>
      <c r="G71" s="33">
        <f>SUM(G5+G9+G38+G45+G54+G58+G67+G49)</f>
        <v>-756122</v>
      </c>
      <c r="H71" s="55">
        <f>SUM(E71:G71)</f>
        <v>156622819</v>
      </c>
    </row>
    <row r="72" spans="1:10" ht="25.5" customHeight="1">
      <c r="A72" s="93"/>
      <c r="B72" s="93"/>
      <c r="C72" s="93"/>
      <c r="D72" s="5"/>
      <c r="E72" s="5"/>
      <c r="F72" s="6"/>
      <c r="G72" s="6"/>
    </row>
    <row r="73" spans="1:10" ht="39" customHeight="1">
      <c r="A73" s="16"/>
      <c r="B73" s="16"/>
      <c r="C73" s="16"/>
      <c r="D73" s="5"/>
      <c r="E73" s="5"/>
      <c r="F73" s="6"/>
      <c r="G73" s="6"/>
    </row>
    <row r="74" spans="1:10" ht="409.5" customHeight="1">
      <c r="A74" s="16"/>
      <c r="B74" s="16"/>
      <c r="C74" s="16"/>
      <c r="D74" s="5"/>
      <c r="E74" s="5"/>
      <c r="F74" s="6"/>
      <c r="G74" s="6"/>
    </row>
    <row r="75" spans="1:10" ht="36" customHeight="1">
      <c r="A75" s="91">
        <v>6</v>
      </c>
      <c r="B75" s="91"/>
      <c r="C75" s="91"/>
      <c r="D75" s="91"/>
      <c r="E75" s="91"/>
      <c r="F75" s="91"/>
      <c r="G75" s="91"/>
      <c r="H75" s="91"/>
      <c r="I75" s="91"/>
      <c r="J75" s="91"/>
    </row>
    <row r="76" spans="1:10" ht="18" customHeight="1">
      <c r="A76" s="3"/>
      <c r="B76" s="3"/>
      <c r="C76" s="3"/>
      <c r="D76" s="3"/>
      <c r="E76" s="3"/>
      <c r="F76" s="3"/>
      <c r="G76" s="3"/>
    </row>
    <row r="77" spans="1:10" ht="18" customHeight="1">
      <c r="A77" s="3"/>
      <c r="B77" s="3"/>
      <c r="C77" s="3"/>
      <c r="D77" s="7"/>
      <c r="E77" s="7"/>
      <c r="F77" s="3"/>
      <c r="G77" s="3"/>
    </row>
    <row r="78" spans="1:10" ht="18" customHeight="1">
      <c r="A78" s="3"/>
      <c r="B78" s="3"/>
      <c r="C78" s="3"/>
      <c r="D78" s="3"/>
      <c r="E78" s="3"/>
      <c r="F78" s="3"/>
      <c r="G78" s="3"/>
    </row>
    <row r="79" spans="1:10" ht="18" customHeight="1">
      <c r="A79" s="3"/>
      <c r="B79" s="3"/>
      <c r="C79" s="3"/>
      <c r="D79" s="3"/>
      <c r="E79" s="3"/>
      <c r="F79" s="3"/>
      <c r="G79" s="3"/>
    </row>
    <row r="80" spans="1:10" ht="18" customHeight="1">
      <c r="A80" s="3"/>
      <c r="B80" s="3"/>
      <c r="C80" s="3"/>
      <c r="D80" s="3"/>
      <c r="E80" s="3"/>
      <c r="F80" s="3"/>
      <c r="G80" s="3"/>
    </row>
    <row r="81" spans="1:7" ht="18" customHeight="1">
      <c r="A81" s="3"/>
      <c r="B81" s="3"/>
      <c r="C81" s="3" t="s">
        <v>11</v>
      </c>
      <c r="D81" s="3"/>
      <c r="E81" s="3"/>
      <c r="F81" s="3"/>
      <c r="G81" s="3"/>
    </row>
    <row r="82" spans="1:7" ht="18" customHeight="1">
      <c r="A82" s="3"/>
      <c r="B82" s="3"/>
      <c r="C82" s="3"/>
      <c r="D82" s="3"/>
      <c r="E82" s="3"/>
      <c r="F82" s="3"/>
      <c r="G82" s="3"/>
    </row>
    <row r="83" spans="1:7" ht="18" customHeight="1"/>
    <row r="84" spans="1:7" ht="18" customHeight="1"/>
    <row r="85" spans="1:7" ht="18" customHeight="1"/>
    <row r="86" spans="1:7" ht="18" customHeight="1"/>
    <row r="87" spans="1:7" ht="18" customHeight="1"/>
    <row r="88" spans="1:7" ht="18" customHeight="1"/>
    <row r="143" spans="1:10" ht="33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</row>
  </sheetData>
  <mergeCells count="76">
    <mergeCell ref="H3:H4"/>
    <mergeCell ref="C12:D12"/>
    <mergeCell ref="C23:D23"/>
    <mergeCell ref="G3:G4"/>
    <mergeCell ref="F3:F4"/>
    <mergeCell ref="C10:D10"/>
    <mergeCell ref="C20:D20"/>
    <mergeCell ref="C21:D21"/>
    <mergeCell ref="C16:D16"/>
    <mergeCell ref="C17:D17"/>
    <mergeCell ref="A75:J75"/>
    <mergeCell ref="A143:J143"/>
    <mergeCell ref="C54:D54"/>
    <mergeCell ref="C31:D31"/>
    <mergeCell ref="A72:C72"/>
    <mergeCell ref="C71:D71"/>
    <mergeCell ref="C55:D55"/>
    <mergeCell ref="C56:D56"/>
    <mergeCell ref="C66:D66"/>
    <mergeCell ref="C59:D59"/>
    <mergeCell ref="C60:D60"/>
    <mergeCell ref="C58:D58"/>
    <mergeCell ref="C64:D64"/>
    <mergeCell ref="C65:D65"/>
    <mergeCell ref="C42:D42"/>
    <mergeCell ref="C41:D41"/>
    <mergeCell ref="B1:F1"/>
    <mergeCell ref="C3:D4"/>
    <mergeCell ref="B3:B4"/>
    <mergeCell ref="C9:D9"/>
    <mergeCell ref="C11:D11"/>
    <mergeCell ref="E3:E4"/>
    <mergeCell ref="C8:D8"/>
    <mergeCell ref="A3:A4"/>
    <mergeCell ref="C30:D30"/>
    <mergeCell ref="C34:D34"/>
    <mergeCell ref="C24:D24"/>
    <mergeCell ref="C25:D25"/>
    <mergeCell ref="C13:D13"/>
    <mergeCell ref="C15:D15"/>
    <mergeCell ref="C22:D22"/>
    <mergeCell ref="C26:D26"/>
    <mergeCell ref="C27:D27"/>
    <mergeCell ref="C29:D29"/>
    <mergeCell ref="C32:D32"/>
    <mergeCell ref="C14:D14"/>
    <mergeCell ref="C5:D5"/>
    <mergeCell ref="C6:D6"/>
    <mergeCell ref="C7:D7"/>
    <mergeCell ref="C53:D53"/>
    <mergeCell ref="C67:D67"/>
    <mergeCell ref="C43:D43"/>
    <mergeCell ref="A36:J36"/>
    <mergeCell ref="C18:D18"/>
    <mergeCell ref="C19:D19"/>
    <mergeCell ref="C38:D38"/>
    <mergeCell ref="C39:D39"/>
    <mergeCell ref="C40:D40"/>
    <mergeCell ref="C28:D28"/>
    <mergeCell ref="C33:D33"/>
    <mergeCell ref="C68:D68"/>
    <mergeCell ref="C69:D69"/>
    <mergeCell ref="C70:D70"/>
    <mergeCell ref="C44:D44"/>
    <mergeCell ref="C57:D57"/>
    <mergeCell ref="C45:D45"/>
    <mergeCell ref="C46:D46"/>
    <mergeCell ref="C47:D47"/>
    <mergeCell ref="C48:D48"/>
    <mergeCell ref="C61:D61"/>
    <mergeCell ref="C62:D62"/>
    <mergeCell ref="C63:D63"/>
    <mergeCell ref="C49:D49"/>
    <mergeCell ref="C50:D50"/>
    <mergeCell ref="C51:D51"/>
    <mergeCell ref="C52:D52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25" orientation="landscape" horizontalDpi="4294967295" verticalDpi="300" r:id="rId1"/>
  <headerFooter alignWithMargins="0">
    <oddHeader xml:space="preserve">&amp;R&amp;14T&amp;18abela Nr 2
do Uchwały Rady Powiatu Wołomińskiego Nr VI-71/2015
   z dnia 16 kwietnia 2015 r.&amp;14 </oddHeader>
  </headerFooter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admin</cp:lastModifiedBy>
  <cp:lastPrinted>2015-04-17T13:50:19Z</cp:lastPrinted>
  <dcterms:created xsi:type="dcterms:W3CDTF">2008-11-04T11:49:28Z</dcterms:created>
  <dcterms:modified xsi:type="dcterms:W3CDTF">2015-04-22T11:28:55Z</dcterms:modified>
</cp:coreProperties>
</file>