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LISTOPAD\RPW listopad\"/>
    </mc:Choice>
  </mc:AlternateContent>
  <bookViews>
    <workbookView xWindow="0" yWindow="60" windowWidth="15195" windowHeight="9210"/>
  </bookViews>
  <sheets>
    <sheet name="Arkusz1" sheetId="2" r:id="rId1"/>
  </sheets>
  <definedNames>
    <definedName name="_xlnm.Print_Area" localSheetId="0">Arkusz1!$A$2:$H$68</definedName>
  </definedNames>
  <calcPr calcId="152511"/>
</workbook>
</file>

<file path=xl/calcChain.xml><?xml version="1.0" encoding="utf-8"?>
<calcChain xmlns="http://schemas.openxmlformats.org/spreadsheetml/2006/main">
  <c r="G64" i="2" l="1"/>
  <c r="F53" i="2"/>
  <c r="F26" i="2"/>
  <c r="F32" i="2"/>
  <c r="H57" i="2"/>
  <c r="H35" i="2"/>
  <c r="G34" i="2"/>
  <c r="F34" i="2"/>
  <c r="F33" i="2"/>
  <c r="G26" i="2"/>
  <c r="H27" i="2"/>
  <c r="H34" i="2" l="1"/>
  <c r="G33" i="2"/>
  <c r="H33" i="2" s="1"/>
  <c r="H38" i="2"/>
  <c r="G37" i="2"/>
  <c r="G36" i="2" s="1"/>
  <c r="G32" i="2" s="1"/>
  <c r="F37" i="2"/>
  <c r="H37" i="2" s="1"/>
  <c r="F36" i="2" l="1"/>
  <c r="G41" i="2"/>
  <c r="G6" i="2"/>
  <c r="F6" i="2"/>
  <c r="G13" i="2"/>
  <c r="F13" i="2"/>
  <c r="G14" i="2"/>
  <c r="F14" i="2"/>
  <c r="G17" i="2"/>
  <c r="F17" i="2"/>
  <c r="G20" i="2"/>
  <c r="H20" i="2" s="1"/>
  <c r="F20" i="2"/>
  <c r="F22" i="2"/>
  <c r="G22" i="2"/>
  <c r="G5" i="2" s="1"/>
  <c r="G23" i="2"/>
  <c r="F23" i="2"/>
  <c r="H31" i="2"/>
  <c r="G46" i="2"/>
  <c r="G47" i="2"/>
  <c r="F47" i="2"/>
  <c r="G48" i="2"/>
  <c r="F48" i="2"/>
  <c r="H55" i="2"/>
  <c r="G53" i="2"/>
  <c r="G52" i="2" s="1"/>
  <c r="F52" i="2"/>
  <c r="F46" i="2" s="1"/>
  <c r="H46" i="2" s="1"/>
  <c r="G58" i="2"/>
  <c r="F58" i="2"/>
  <c r="H58" i="2" s="1"/>
  <c r="G59" i="2"/>
  <c r="F59" i="2"/>
  <c r="G61" i="2"/>
  <c r="H61" i="2" s="1"/>
  <c r="F61" i="2"/>
  <c r="G62" i="2"/>
  <c r="H62" i="2" s="1"/>
  <c r="F62" i="2"/>
  <c r="H48" i="2"/>
  <c r="H49" i="2"/>
  <c r="H50" i="2"/>
  <c r="H51" i="2"/>
  <c r="H54" i="2"/>
  <c r="H56" i="2"/>
  <c r="H59" i="2"/>
  <c r="H60" i="2"/>
  <c r="H63" i="2"/>
  <c r="F41" i="2"/>
  <c r="H29" i="2"/>
  <c r="H25" i="2"/>
  <c r="H26" i="2"/>
  <c r="H28" i="2"/>
  <c r="H30" i="2"/>
  <c r="H21" i="2"/>
  <c r="H24" i="2"/>
  <c r="H42" i="2"/>
  <c r="H15" i="2"/>
  <c r="G7" i="2"/>
  <c r="F7" i="2"/>
  <c r="G10" i="2"/>
  <c r="F10" i="2"/>
  <c r="H8" i="2"/>
  <c r="H9" i="2"/>
  <c r="H11" i="2"/>
  <c r="H12" i="2"/>
  <c r="H16" i="2"/>
  <c r="H19" i="2"/>
  <c r="H47" i="2"/>
  <c r="H22" i="2" l="1"/>
  <c r="F5" i="2"/>
  <c r="F64" i="2" s="1"/>
  <c r="H36" i="2"/>
  <c r="H32" i="2"/>
  <c r="H23" i="2"/>
  <c r="H52" i="2"/>
  <c r="H53" i="2"/>
  <c r="H14" i="2"/>
  <c r="H13" i="2"/>
  <c r="H7" i="2"/>
  <c r="H10" i="2"/>
  <c r="H6" i="2"/>
  <c r="G18" i="2" l="1"/>
  <c r="H41" i="2"/>
  <c r="G40" i="2" l="1"/>
  <c r="G39" i="2" s="1"/>
  <c r="F40" i="2"/>
  <c r="F18" i="2"/>
  <c r="H40" i="2" l="1"/>
  <c r="H17" i="2"/>
  <c r="H18" i="2"/>
  <c r="F39" i="2"/>
  <c r="H39" i="2" s="1"/>
  <c r="H64" i="2" l="1"/>
  <c r="H5" i="2"/>
</calcChain>
</file>

<file path=xl/sharedStrings.xml><?xml version="1.0" encoding="utf-8"?>
<sst xmlns="http://schemas.openxmlformats.org/spreadsheetml/2006/main" count="76" uniqueCount="62">
  <si>
    <t>Dział</t>
  </si>
  <si>
    <t>Rozdział</t>
  </si>
  <si>
    <t>Zwiększenie</t>
  </si>
  <si>
    <t>Tytuł wydatków</t>
  </si>
  <si>
    <t>Zmniejszenie</t>
  </si>
  <si>
    <t>Plan przed zmianą</t>
  </si>
  <si>
    <t>Plan po zmianie</t>
  </si>
  <si>
    <t xml:space="preserve">             Wydatki budżetu powiatu w 2015 roku - zmiany </t>
  </si>
  <si>
    <t>Wydatki majątkowe, w tym:</t>
  </si>
  <si>
    <t>RAZEM</t>
  </si>
  <si>
    <t>801</t>
  </si>
  <si>
    <t>Dotacje bieżące, w tym:</t>
  </si>
  <si>
    <t>Wydatki bieżące, w tym:</t>
  </si>
  <si>
    <t>80120</t>
  </si>
  <si>
    <t>Licea ogólnokształcące</t>
  </si>
  <si>
    <t>80130</t>
  </si>
  <si>
    <t>Szkoły zawodowe</t>
  </si>
  <si>
    <t xml:space="preserve">Oświata i wychowanie </t>
  </si>
  <si>
    <t>80102</t>
  </si>
  <si>
    <t>Szkoły podstawowe specjalne</t>
  </si>
  <si>
    <t>Wynagrodzenia i pochodne od wynagrodzeń Zespołu Szkół Specjalnych w Wołominie</t>
  </si>
  <si>
    <t>Wynagrodzenia i pochodne od wynagrodzeń Zespołu Szkół Specjalnych w Markach</t>
  </si>
  <si>
    <t>Wykonanie dokumentacji projektowej i przebudowa budynku w Radzyminie na potrzeby Zespołu Szkół Specjalnych</t>
  </si>
  <si>
    <t>Zakup nieruchomości na cele szkolnictwa specjalnego i budowa szkoły specjalnej w Radzyminie</t>
  </si>
  <si>
    <t>80111</t>
  </si>
  <si>
    <t>Gimnazja specjalne</t>
  </si>
  <si>
    <t>Wynagrodzenia i pochodne od wynagrodzeń Zespołu Szkół Ogólnokształcących w Radzyminie</t>
  </si>
  <si>
    <t>Dotacja podmiotowa dla Niepublicznego LO w Zielonce</t>
  </si>
  <si>
    <t>Dotacja podmiotowa  dla Policealnej Szkoły Opieki Medycznej ŻAK</t>
  </si>
  <si>
    <t>Dotacja podmiotowa  dla Policealnej Szkoły  - Centrum Nauki i Biznesu</t>
  </si>
  <si>
    <t>Wynagrodzenia i pochodne od wynagrodzeń Zespołu Szkół w Zielonce</t>
  </si>
  <si>
    <t>Wynagrodzenia i pochodne od wynagrodzeń Zespołu Szkół Techniczno-Zawodowych w Radzyminie</t>
  </si>
  <si>
    <t>Wynagrodzenia i pochodne od wynagrodzeń Zespołu Szkół Ekonomicznych w Wołominie</t>
  </si>
  <si>
    <t>853</t>
  </si>
  <si>
    <t>Pozostałe zadania w zakresie polityki społecznej</t>
  </si>
  <si>
    <t>85333</t>
  </si>
  <si>
    <t>Powiatowe urzędy pracy</t>
  </si>
  <si>
    <t>Edukacyjna opieka wychowawcza</t>
  </si>
  <si>
    <t>Wczesne wspomaganie rozwoju dziecka</t>
  </si>
  <si>
    <t>Wynagrodzenia i pochodne od wynagrodzeń Poradni Psychologiczno-Pedagogicznej w Tłuszczu</t>
  </si>
  <si>
    <t>Wynagrodzenia i pochodne od wynagrodzeń Poradni Psychologiczno-Pedagogicznej w Wołominie</t>
  </si>
  <si>
    <t>Internaty i bursy szkolne</t>
  </si>
  <si>
    <t>Młodzieżowe ośrodki socjoterapii</t>
  </si>
  <si>
    <t>Dotacja podmiotowa dla Młodzieżowego Ośrodka Socjoterapii PAC w Zielonce</t>
  </si>
  <si>
    <t>Wydatki bieżące odpisy ZFŚS Poradni Psychologiczno-Pedagogicznej w Tłuszczu</t>
  </si>
  <si>
    <t>Wydatki bieżące odpisy na ZFŚS Zespołu Szkół Ekonomicznych w Wołominie</t>
  </si>
  <si>
    <t>4</t>
  </si>
  <si>
    <t>Dotacja podmiotowa dla Niepublicznej Poradni Psychologiczno-pedagogicznej ASQ Wołomin</t>
  </si>
  <si>
    <t>Dotacja podmiotowa dla Niepublicznej Poradni Psychologiczno-pedagogicznej NEURONIS w Markach</t>
  </si>
  <si>
    <t>Dotacja podmiotowa dla Niepublicznej Poradni Psychologiczno-pedagogicznej ORTODENSIS w Markach</t>
  </si>
  <si>
    <t>Wynagrodzenia i pochodne od wynagrodzeń Powiatowego Urzędu Pracy w Wołominie</t>
  </si>
  <si>
    <t>Poradnie psychologiczno-pedagogiczne, w tym poradnie specjalistyczne</t>
  </si>
  <si>
    <t>852</t>
  </si>
  <si>
    <t>Pomoc społeczna</t>
  </si>
  <si>
    <t>85218</t>
  </si>
  <si>
    <t>Powiatowe centra pomocy rodzinie</t>
  </si>
  <si>
    <t>Świadczenia społeczne dla Powiatowego Centrum Pomocy Rodzinie w Wołominie</t>
  </si>
  <si>
    <t>Wydatki bieżące na zakup sprzętu szkolnego i pomocy dydaktycznych do egzaminów zawodowych Zespołu Szkół w Tłuszczu</t>
  </si>
  <si>
    <t>85201</t>
  </si>
  <si>
    <t>Placówki opiekuńczo-wychowawcze</t>
  </si>
  <si>
    <t>Świadczenia społeczne dla  wychowanków Domu Dziecka w Równem</t>
  </si>
  <si>
    <t>Wynagrodzenia i pochodne od wynagrodzeń Poradni Psychologiczno-Pedagogicznej w Zielonce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</si>
</sst>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4"/>
      <name val="Arial CE"/>
      <charset val="238"/>
    </font>
    <font>
      <b/>
      <sz val="14"/>
      <name val="Arial"/>
      <family val="2"/>
      <charset val="238"/>
    </font>
    <font>
      <b/>
      <sz val="20"/>
      <color theme="1"/>
      <name val="Arial CE"/>
      <charset val="238"/>
    </font>
    <font>
      <b/>
      <sz val="48"/>
      <color indexed="8"/>
      <name val="Arial CE"/>
      <charset val="238"/>
    </font>
    <font>
      <b/>
      <sz val="28"/>
      <name val="Arial CE"/>
      <charset val="238"/>
    </font>
    <font>
      <b/>
      <sz val="26"/>
      <color theme="1"/>
      <name val="Arial CE"/>
      <charset val="238"/>
    </font>
    <font>
      <b/>
      <i/>
      <sz val="26"/>
      <color theme="1"/>
      <name val="Arial CE"/>
      <charset val="238"/>
    </font>
    <font>
      <b/>
      <sz val="26"/>
      <name val="Arial"/>
      <family val="2"/>
      <charset val="238"/>
    </font>
    <font>
      <sz val="26"/>
      <color theme="1"/>
      <name val="Arial"/>
      <family val="2"/>
      <charset val="238"/>
    </font>
    <font>
      <sz val="26"/>
      <color theme="1"/>
      <name val="Arial CE"/>
      <charset val="238"/>
    </font>
    <font>
      <sz val="26"/>
      <name val="Arial"/>
      <family val="2"/>
      <charset val="238"/>
    </font>
    <font>
      <b/>
      <i/>
      <sz val="26"/>
      <name val="Arial"/>
      <family val="2"/>
      <charset val="238"/>
    </font>
    <font>
      <b/>
      <sz val="26"/>
      <name val="Arial CE"/>
      <charset val="238"/>
    </font>
    <font>
      <b/>
      <i/>
      <sz val="26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78">
    <xf numFmtId="0" fontId="0" fillId="0" borderId="0" xfId="0"/>
    <xf numFmtId="0" fontId="19" fillId="0" borderId="0" xfId="0" applyFont="1" applyBorder="1" applyAlignment="1">
      <alignment horizontal="center"/>
    </xf>
    <xf numFmtId="3" fontId="19" fillId="0" borderId="0" xfId="0" applyNumberFormat="1" applyFont="1" applyBorder="1"/>
    <xf numFmtId="0" fontId="19" fillId="0" borderId="18" xfId="0" applyFont="1" applyBorder="1" applyAlignment="1">
      <alignment horizontal="center"/>
    </xf>
    <xf numFmtId="3" fontId="19" fillId="0" borderId="18" xfId="0" applyNumberFormat="1" applyFont="1" applyBorder="1"/>
    <xf numFmtId="3" fontId="20" fillId="25" borderId="18" xfId="0" applyNumberFormat="1" applyFont="1" applyFill="1" applyBorder="1" applyAlignment="1"/>
    <xf numFmtId="3" fontId="20" fillId="25" borderId="0" xfId="0" applyNumberFormat="1" applyFont="1" applyFill="1" applyBorder="1" applyAlignment="1"/>
    <xf numFmtId="49" fontId="24" fillId="25" borderId="10" xfId="0" applyNumberFormat="1" applyFont="1" applyFill="1" applyBorder="1" applyAlignment="1">
      <alignment horizontal="center" vertical="center" wrapText="1"/>
    </xf>
    <xf numFmtId="49" fontId="25" fillId="25" borderId="13" xfId="0" applyNumberFormat="1" applyFont="1" applyFill="1" applyBorder="1" applyAlignment="1">
      <alignment horizontal="center" vertical="center" wrapText="1"/>
    </xf>
    <xf numFmtId="4" fontId="25" fillId="25" borderId="10" xfId="0" applyNumberFormat="1" applyFont="1" applyFill="1" applyBorder="1" applyAlignment="1">
      <alignment horizontal="center" vertical="center" wrapText="1"/>
    </xf>
    <xf numFmtId="4" fontId="26" fillId="25" borderId="10" xfId="0" applyNumberFormat="1" applyFont="1" applyFill="1" applyBorder="1" applyAlignment="1">
      <alignment horizontal="center" vertical="center"/>
    </xf>
    <xf numFmtId="49" fontId="24" fillId="25" borderId="13" xfId="0" applyNumberFormat="1" applyFont="1" applyFill="1" applyBorder="1" applyAlignment="1">
      <alignment horizontal="center" vertical="center" wrapText="1"/>
    </xf>
    <xf numFmtId="4" fontId="24" fillId="25" borderId="10" xfId="0" applyNumberFormat="1" applyFont="1" applyFill="1" applyBorder="1" applyAlignment="1">
      <alignment horizontal="center" vertical="center" wrapText="1"/>
    </xf>
    <xf numFmtId="49" fontId="24" fillId="25" borderId="12" xfId="0" applyNumberFormat="1" applyFont="1" applyFill="1" applyBorder="1" applyAlignment="1">
      <alignment horizontal="center" vertical="center" wrapText="1"/>
    </xf>
    <xf numFmtId="4" fontId="28" fillId="25" borderId="10" xfId="0" applyNumberFormat="1" applyFont="1" applyFill="1" applyBorder="1" applyAlignment="1">
      <alignment horizontal="right" wrapText="1"/>
    </xf>
    <xf numFmtId="49" fontId="24" fillId="25" borderId="15" xfId="0" applyNumberFormat="1" applyFont="1" applyFill="1" applyBorder="1" applyAlignment="1">
      <alignment horizontal="center" vertical="center" wrapText="1"/>
    </xf>
    <xf numFmtId="4" fontId="30" fillId="25" borderId="10" xfId="0" applyNumberFormat="1" applyFont="1" applyFill="1" applyBorder="1" applyAlignment="1">
      <alignment horizontal="center" vertical="center"/>
    </xf>
    <xf numFmtId="49" fontId="25" fillId="25" borderId="10" xfId="0" applyNumberFormat="1" applyFont="1" applyFill="1" applyBorder="1" applyAlignment="1">
      <alignment horizontal="center" vertical="center" wrapText="1"/>
    </xf>
    <xf numFmtId="49" fontId="24" fillId="25" borderId="19" xfId="0" applyNumberFormat="1" applyFont="1" applyFill="1" applyBorder="1" applyAlignment="1">
      <alignment horizontal="center" vertical="center" wrapText="1"/>
    </xf>
    <xf numFmtId="0" fontId="24" fillId="25" borderId="15" xfId="0" applyFont="1" applyFill="1" applyBorder="1" applyAlignment="1">
      <alignment horizontal="center" vertical="center"/>
    </xf>
    <xf numFmtId="0" fontId="25" fillId="25" borderId="10" xfId="0" applyFont="1" applyFill="1" applyBorder="1" applyAlignment="1">
      <alignment horizontal="center" vertical="center"/>
    </xf>
    <xf numFmtId="4" fontId="28" fillId="25" borderId="10" xfId="0" applyNumberFormat="1" applyFont="1" applyFill="1" applyBorder="1" applyAlignment="1">
      <alignment horizontal="right" vertical="center" wrapText="1"/>
    </xf>
    <xf numFmtId="49" fontId="24" fillId="25" borderId="12" xfId="0" applyNumberFormat="1" applyFont="1" applyFill="1" applyBorder="1" applyAlignment="1">
      <alignment horizontal="center" vertical="center" wrapText="1"/>
    </xf>
    <xf numFmtId="49" fontId="25" fillId="25" borderId="13" xfId="0" applyNumberFormat="1" applyFont="1" applyFill="1" applyBorder="1" applyAlignment="1">
      <alignment horizontal="center" vertical="center" wrapText="1"/>
    </xf>
    <xf numFmtId="49" fontId="24" fillId="25" borderId="13" xfId="0" applyNumberFormat="1" applyFont="1" applyFill="1" applyBorder="1" applyAlignment="1">
      <alignment horizontal="center" vertical="center" wrapText="1"/>
    </xf>
    <xf numFmtId="4" fontId="28" fillId="25" borderId="10" xfId="0" applyNumberFormat="1" applyFont="1" applyFill="1" applyBorder="1" applyAlignment="1">
      <alignment horizontal="center" vertical="center" wrapText="1"/>
    </xf>
    <xf numFmtId="0" fontId="25" fillId="25" borderId="19" xfId="0" applyFont="1" applyFill="1" applyBorder="1" applyAlignment="1">
      <alignment horizontal="center" vertical="center"/>
    </xf>
    <xf numFmtId="4" fontId="30" fillId="25" borderId="10" xfId="0" applyNumberFormat="1" applyFont="1" applyFill="1" applyBorder="1" applyAlignment="1">
      <alignment horizontal="right"/>
    </xf>
    <xf numFmtId="4" fontId="29" fillId="25" borderId="10" xfId="0" applyNumberFormat="1" applyFont="1" applyFill="1" applyBorder="1" applyAlignment="1">
      <alignment horizontal="right"/>
    </xf>
    <xf numFmtId="4" fontId="25" fillId="25" borderId="10" xfId="0" applyNumberFormat="1" applyFont="1" applyFill="1" applyBorder="1" applyAlignment="1">
      <alignment horizontal="right" wrapText="1"/>
    </xf>
    <xf numFmtId="4" fontId="25" fillId="25" borderId="10" xfId="0" applyNumberFormat="1" applyFont="1" applyFill="1" applyBorder="1" applyAlignment="1">
      <alignment horizontal="center" wrapText="1"/>
    </xf>
    <xf numFmtId="4" fontId="30" fillId="25" borderId="10" xfId="0" applyNumberFormat="1" applyFont="1" applyFill="1" applyBorder="1" applyAlignment="1">
      <alignment horizontal="center"/>
    </xf>
    <xf numFmtId="49" fontId="24" fillId="25" borderId="18" xfId="0" applyNumberFormat="1" applyFont="1" applyFill="1" applyBorder="1" applyAlignment="1">
      <alignment horizontal="center" vertical="center" wrapText="1"/>
    </xf>
    <xf numFmtId="49" fontId="28" fillId="25" borderId="18" xfId="0" applyNumberFormat="1" applyFont="1" applyFill="1" applyBorder="1" applyAlignment="1">
      <alignment horizontal="left" wrapText="1"/>
    </xf>
    <xf numFmtId="4" fontId="28" fillId="25" borderId="18" xfId="0" applyNumberFormat="1" applyFont="1" applyFill="1" applyBorder="1" applyAlignment="1">
      <alignment horizontal="right" wrapText="1"/>
    </xf>
    <xf numFmtId="4" fontId="29" fillId="25" borderId="18" xfId="0" applyNumberFormat="1" applyFont="1" applyFill="1" applyBorder="1" applyAlignment="1">
      <alignment horizontal="right"/>
    </xf>
    <xf numFmtId="49" fontId="28" fillId="25" borderId="19" xfId="0" applyNumberFormat="1" applyFont="1" applyFill="1" applyBorder="1" applyAlignment="1">
      <alignment horizontal="left" wrapText="1"/>
    </xf>
    <xf numFmtId="4" fontId="28" fillId="25" borderId="19" xfId="0" applyNumberFormat="1" applyFont="1" applyFill="1" applyBorder="1" applyAlignment="1">
      <alignment horizontal="right" wrapText="1"/>
    </xf>
    <xf numFmtId="4" fontId="29" fillId="25" borderId="19" xfId="0" applyNumberFormat="1" applyFont="1" applyFill="1" applyBorder="1" applyAlignment="1">
      <alignment horizontal="right"/>
    </xf>
    <xf numFmtId="4" fontId="32" fillId="0" borderId="10" xfId="0" applyNumberFormat="1" applyFont="1" applyBorder="1" applyAlignment="1">
      <alignment horizontal="center" vertical="center"/>
    </xf>
    <xf numFmtId="49" fontId="25" fillId="25" borderId="13" xfId="0" applyNumberFormat="1" applyFont="1" applyFill="1" applyBorder="1" applyAlignment="1">
      <alignment horizontal="center" vertical="center" wrapText="1"/>
    </xf>
    <xf numFmtId="49" fontId="24" fillId="25" borderId="13" xfId="0" applyNumberFormat="1" applyFont="1" applyFill="1" applyBorder="1" applyAlignment="1">
      <alignment horizontal="center" vertical="center" wrapText="1"/>
    </xf>
    <xf numFmtId="49" fontId="25" fillId="25" borderId="13" xfId="0" applyNumberFormat="1" applyFont="1" applyFill="1" applyBorder="1" applyAlignment="1">
      <alignment horizontal="center" vertical="center" wrapText="1"/>
    </xf>
    <xf numFmtId="49" fontId="24" fillId="25" borderId="13" xfId="0" applyNumberFormat="1" applyFont="1" applyFill="1" applyBorder="1" applyAlignment="1">
      <alignment horizontal="center" vertical="center" wrapText="1"/>
    </xf>
    <xf numFmtId="49" fontId="28" fillId="25" borderId="11" xfId="0" applyNumberFormat="1" applyFont="1" applyFill="1" applyBorder="1" applyAlignment="1">
      <alignment horizontal="left" wrapText="1"/>
    </xf>
    <xf numFmtId="49" fontId="28" fillId="25" borderId="13" xfId="0" applyNumberFormat="1" applyFont="1" applyFill="1" applyBorder="1" applyAlignment="1">
      <alignment horizontal="left" wrapText="1"/>
    </xf>
    <xf numFmtId="49" fontId="25" fillId="25" borderId="11" xfId="0" applyNumberFormat="1" applyFont="1" applyFill="1" applyBorder="1" applyAlignment="1">
      <alignment horizontal="left" wrapText="1"/>
    </xf>
    <xf numFmtId="49" fontId="25" fillId="25" borderId="13" xfId="0" applyNumberFormat="1" applyFont="1" applyFill="1" applyBorder="1" applyAlignment="1">
      <alignment horizontal="left" wrapText="1"/>
    </xf>
    <xf numFmtId="49" fontId="27" fillId="25" borderId="11" xfId="0" applyNumberFormat="1" applyFont="1" applyFill="1" applyBorder="1" applyAlignment="1">
      <alignment horizontal="left" wrapText="1"/>
    </xf>
    <xf numFmtId="49" fontId="27" fillId="25" borderId="13" xfId="0" applyNumberFormat="1" applyFont="1" applyFill="1" applyBorder="1" applyAlignment="1">
      <alignment horizontal="left" wrapText="1"/>
    </xf>
    <xf numFmtId="49" fontId="25" fillId="25" borderId="11" xfId="0" applyNumberFormat="1" applyFont="1" applyFill="1" applyBorder="1" applyAlignment="1">
      <alignment horizontal="center" vertical="center" wrapText="1"/>
    </xf>
    <xf numFmtId="49" fontId="25" fillId="25" borderId="13" xfId="0" applyNumberFormat="1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/>
    </xf>
    <xf numFmtId="49" fontId="25" fillId="25" borderId="11" xfId="0" applyNumberFormat="1" applyFont="1" applyFill="1" applyBorder="1" applyAlignment="1">
      <alignment horizontal="center" wrapText="1"/>
    </xf>
    <xf numFmtId="49" fontId="25" fillId="25" borderId="13" xfId="0" applyNumberFormat="1" applyFont="1" applyFill="1" applyBorder="1" applyAlignment="1">
      <alignment horizontal="center" wrapText="1"/>
    </xf>
    <xf numFmtId="0" fontId="31" fillId="26" borderId="14" xfId="0" applyFont="1" applyFill="1" applyBorder="1" applyAlignment="1">
      <alignment horizontal="center" vertical="center" wrapText="1"/>
    </xf>
    <xf numFmtId="0" fontId="31" fillId="26" borderId="15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4" fillId="24" borderId="14" xfId="0" applyFont="1" applyFill="1" applyBorder="1" applyAlignment="1">
      <alignment horizontal="center" vertical="center" wrapText="1"/>
    </xf>
    <xf numFmtId="0" fontId="24" fillId="24" borderId="15" xfId="0" applyFont="1" applyFill="1" applyBorder="1" applyAlignment="1">
      <alignment horizontal="center" vertical="center" wrapText="1"/>
    </xf>
    <xf numFmtId="0" fontId="24" fillId="24" borderId="16" xfId="0" applyFont="1" applyFill="1" applyBorder="1" applyAlignment="1">
      <alignment horizontal="center" vertical="center"/>
    </xf>
    <xf numFmtId="0" fontId="24" fillId="24" borderId="18" xfId="0" applyFont="1" applyFill="1" applyBorder="1" applyAlignment="1">
      <alignment horizontal="center" vertical="center"/>
    </xf>
    <xf numFmtId="0" fontId="24" fillId="24" borderId="17" xfId="0" applyFont="1" applyFill="1" applyBorder="1" applyAlignment="1">
      <alignment horizontal="center" vertical="center"/>
    </xf>
    <xf numFmtId="0" fontId="24" fillId="24" borderId="19" xfId="0" applyFont="1" applyFill="1" applyBorder="1" applyAlignment="1">
      <alignment horizontal="center" vertical="center"/>
    </xf>
    <xf numFmtId="0" fontId="31" fillId="0" borderId="11" xfId="0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25" fillId="25" borderId="11" xfId="0" applyFont="1" applyFill="1" applyBorder="1" applyAlignment="1">
      <alignment horizontal="center" vertical="center"/>
    </xf>
    <xf numFmtId="0" fontId="25" fillId="25" borderId="13" xfId="0" applyFont="1" applyFill="1" applyBorder="1" applyAlignment="1">
      <alignment horizontal="center" vertical="center"/>
    </xf>
    <xf numFmtId="0" fontId="24" fillId="25" borderId="11" xfId="0" applyFont="1" applyFill="1" applyBorder="1" applyAlignment="1">
      <alignment horizontal="center" vertical="center"/>
    </xf>
    <xf numFmtId="0" fontId="24" fillId="25" borderId="13" xfId="0" applyFont="1" applyFill="1" applyBorder="1" applyAlignment="1">
      <alignment horizontal="center" vertical="center"/>
    </xf>
    <xf numFmtId="49" fontId="24" fillId="25" borderId="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1" fillId="25" borderId="0" xfId="0" applyFont="1" applyFill="1" applyBorder="1" applyAlignment="1">
      <alignment horizontal="center" vertical="center"/>
    </xf>
    <xf numFmtId="49" fontId="24" fillId="25" borderId="11" xfId="0" applyNumberFormat="1" applyFont="1" applyFill="1" applyBorder="1" applyAlignment="1">
      <alignment horizontal="center" vertical="center" wrapText="1"/>
    </xf>
    <xf numFmtId="49" fontId="24" fillId="25" borderId="13" xfId="0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1"/>
  <sheetViews>
    <sheetView tabSelected="1" view="pageBreakPreview" topLeftCell="E1" zoomScale="50" zoomScaleNormal="50" zoomScaleSheetLayoutView="50" workbookViewId="0">
      <selection activeCell="E8" sqref="E8"/>
    </sheetView>
  </sheetViews>
  <sheetFormatPr defaultRowHeight="12.75"/>
  <cols>
    <col min="1" max="1" width="25.5703125" customWidth="1"/>
    <col min="2" max="2" width="38.5703125" customWidth="1"/>
    <col min="4" max="4" width="255.5703125" customWidth="1"/>
    <col min="5" max="5" width="68.140625" customWidth="1"/>
    <col min="6" max="6" width="56.140625" customWidth="1"/>
    <col min="7" max="7" width="55.5703125" customWidth="1"/>
    <col min="8" max="8" width="52.140625" customWidth="1"/>
    <col min="9" max="9" width="66.28515625" customWidth="1"/>
  </cols>
  <sheetData>
    <row r="2" spans="1:8" ht="63.75" customHeight="1">
      <c r="B2" s="73" t="s">
        <v>7</v>
      </c>
      <c r="C2" s="73"/>
      <c r="D2" s="73"/>
      <c r="E2" s="73"/>
      <c r="F2" s="73"/>
    </row>
    <row r="3" spans="1:8" ht="29.25" customHeight="1">
      <c r="A3" s="52" t="s">
        <v>0</v>
      </c>
      <c r="B3" s="52" t="s">
        <v>1</v>
      </c>
      <c r="C3" s="61" t="s">
        <v>3</v>
      </c>
      <c r="D3" s="62"/>
      <c r="E3" s="59" t="s">
        <v>5</v>
      </c>
      <c r="F3" s="57" t="s">
        <v>2</v>
      </c>
      <c r="G3" s="57" t="s">
        <v>4</v>
      </c>
      <c r="H3" s="55" t="s">
        <v>6</v>
      </c>
    </row>
    <row r="4" spans="1:8" ht="68.25" customHeight="1">
      <c r="A4" s="52"/>
      <c r="B4" s="52"/>
      <c r="C4" s="63"/>
      <c r="D4" s="64"/>
      <c r="E4" s="60"/>
      <c r="F4" s="58"/>
      <c r="G4" s="58"/>
      <c r="H4" s="56"/>
    </row>
    <row r="5" spans="1:8" ht="31.5" customHeight="1">
      <c r="A5" s="7" t="s">
        <v>10</v>
      </c>
      <c r="B5" s="7"/>
      <c r="C5" s="53" t="s">
        <v>17</v>
      </c>
      <c r="D5" s="54"/>
      <c r="E5" s="12">
        <v>42345471</v>
      </c>
      <c r="F5" s="12">
        <f>SUM(F6+F13+F17+F22)</f>
        <v>1016638</v>
      </c>
      <c r="G5" s="12">
        <f>SUM(G6+G13+G17+G22)</f>
        <v>200000</v>
      </c>
      <c r="H5" s="27">
        <f>SUM(E5+F5-G5)</f>
        <v>43162109</v>
      </c>
    </row>
    <row r="6" spans="1:8" ht="34.5" customHeight="1">
      <c r="A6" s="7"/>
      <c r="B6" s="8" t="s">
        <v>18</v>
      </c>
      <c r="C6" s="50" t="s">
        <v>19</v>
      </c>
      <c r="D6" s="51"/>
      <c r="E6" s="9">
        <v>6555857</v>
      </c>
      <c r="F6" s="9">
        <f>SUM(F7+F10)</f>
        <v>293443</v>
      </c>
      <c r="G6" s="9">
        <f>SUM(G7+G10)</f>
        <v>200000</v>
      </c>
      <c r="H6" s="27">
        <f t="shared" ref="H6:H64" si="0">SUM(E6+F6-G6)</f>
        <v>6649300</v>
      </c>
    </row>
    <row r="7" spans="1:8" ht="43.5" customHeight="1">
      <c r="A7" s="7"/>
      <c r="B7" s="11"/>
      <c r="C7" s="46" t="s">
        <v>12</v>
      </c>
      <c r="D7" s="47"/>
      <c r="E7" s="12">
        <v>5385857</v>
      </c>
      <c r="F7" s="12">
        <f>SUM(F8:F9)</f>
        <v>93443</v>
      </c>
      <c r="G7" s="12">
        <f>SUM(G8:G9)</f>
        <v>0</v>
      </c>
      <c r="H7" s="27">
        <f t="shared" si="0"/>
        <v>5479300</v>
      </c>
    </row>
    <row r="8" spans="1:8" ht="33" customHeight="1">
      <c r="A8" s="7"/>
      <c r="B8" s="11"/>
      <c r="C8" s="44" t="s">
        <v>20</v>
      </c>
      <c r="D8" s="45"/>
      <c r="E8" s="25">
        <v>2046061</v>
      </c>
      <c r="F8" s="25">
        <v>47888</v>
      </c>
      <c r="G8" s="25">
        <v>0</v>
      </c>
      <c r="H8" s="28">
        <f t="shared" si="0"/>
        <v>2093949</v>
      </c>
    </row>
    <row r="9" spans="1:8" ht="39" customHeight="1">
      <c r="A9" s="7"/>
      <c r="B9" s="11"/>
      <c r="C9" s="44" t="s">
        <v>21</v>
      </c>
      <c r="D9" s="45"/>
      <c r="E9" s="25">
        <v>761522</v>
      </c>
      <c r="F9" s="25">
        <v>45555</v>
      </c>
      <c r="G9" s="25">
        <v>0</v>
      </c>
      <c r="H9" s="28">
        <f t="shared" si="0"/>
        <v>807077</v>
      </c>
    </row>
    <row r="10" spans="1:8" ht="39" customHeight="1">
      <c r="A10" s="7"/>
      <c r="B10" s="11"/>
      <c r="C10" s="46" t="s">
        <v>8</v>
      </c>
      <c r="D10" s="47"/>
      <c r="E10" s="9">
        <v>1170000</v>
      </c>
      <c r="F10" s="9">
        <f>SUM(F11:F12)</f>
        <v>200000</v>
      </c>
      <c r="G10" s="9">
        <f>SUM(G11:G12)</f>
        <v>200000</v>
      </c>
      <c r="H10" s="27">
        <f t="shared" si="0"/>
        <v>1170000</v>
      </c>
    </row>
    <row r="11" spans="1:8" ht="36" customHeight="1">
      <c r="A11" s="7"/>
      <c r="B11" s="11"/>
      <c r="C11" s="44" t="s">
        <v>22</v>
      </c>
      <c r="D11" s="45"/>
      <c r="E11" s="25">
        <v>0</v>
      </c>
      <c r="F11" s="25">
        <v>200000</v>
      </c>
      <c r="G11" s="25">
        <v>0</v>
      </c>
      <c r="H11" s="28">
        <f t="shared" si="0"/>
        <v>200000</v>
      </c>
    </row>
    <row r="12" spans="1:8" ht="43.5" customHeight="1">
      <c r="A12" s="7"/>
      <c r="B12" s="11"/>
      <c r="C12" s="44" t="s">
        <v>23</v>
      </c>
      <c r="D12" s="45"/>
      <c r="E12" s="25">
        <v>1100000</v>
      </c>
      <c r="F12" s="25">
        <v>0</v>
      </c>
      <c r="G12" s="25">
        <v>200000</v>
      </c>
      <c r="H12" s="28">
        <f t="shared" si="0"/>
        <v>900000</v>
      </c>
    </row>
    <row r="13" spans="1:8" ht="37.5" customHeight="1">
      <c r="A13" s="7"/>
      <c r="B13" s="23" t="s">
        <v>24</v>
      </c>
      <c r="C13" s="50" t="s">
        <v>25</v>
      </c>
      <c r="D13" s="51"/>
      <c r="E13" s="9">
        <v>4476972</v>
      </c>
      <c r="F13" s="9">
        <f>SUM(F14)</f>
        <v>76742</v>
      </c>
      <c r="G13" s="9">
        <f>SUM(G14)</f>
        <v>0</v>
      </c>
      <c r="H13" s="16">
        <f t="shared" si="0"/>
        <v>4553714</v>
      </c>
    </row>
    <row r="14" spans="1:8" ht="33" customHeight="1">
      <c r="A14" s="7"/>
      <c r="B14" s="24"/>
      <c r="C14" s="46" t="s">
        <v>12</v>
      </c>
      <c r="D14" s="47"/>
      <c r="E14" s="9">
        <v>4476972</v>
      </c>
      <c r="F14" s="9">
        <f>SUM(F15:F16)</f>
        <v>76742</v>
      </c>
      <c r="G14" s="9">
        <f>SUM(G15:G16)</f>
        <v>0</v>
      </c>
      <c r="H14" s="16">
        <f t="shared" si="0"/>
        <v>4553714</v>
      </c>
    </row>
    <row r="15" spans="1:8" ht="48" customHeight="1">
      <c r="A15" s="7"/>
      <c r="B15" s="24"/>
      <c r="C15" s="44" t="s">
        <v>20</v>
      </c>
      <c r="D15" s="45"/>
      <c r="E15" s="21">
        <v>1092087</v>
      </c>
      <c r="F15" s="21">
        <v>60814</v>
      </c>
      <c r="G15" s="21">
        <v>0</v>
      </c>
      <c r="H15" s="28">
        <f t="shared" si="0"/>
        <v>1152901</v>
      </c>
    </row>
    <row r="16" spans="1:8" ht="48" customHeight="1">
      <c r="A16" s="7"/>
      <c r="B16" s="24"/>
      <c r="C16" s="44" t="s">
        <v>21</v>
      </c>
      <c r="D16" s="45"/>
      <c r="E16" s="21">
        <v>495357</v>
      </c>
      <c r="F16" s="21">
        <v>15928</v>
      </c>
      <c r="G16" s="21">
        <v>0</v>
      </c>
      <c r="H16" s="28">
        <f t="shared" si="0"/>
        <v>511285</v>
      </c>
    </row>
    <row r="17" spans="1:8" ht="40.5" customHeight="1">
      <c r="A17" s="17"/>
      <c r="B17" s="8" t="s">
        <v>13</v>
      </c>
      <c r="C17" s="50" t="s">
        <v>14</v>
      </c>
      <c r="D17" s="51"/>
      <c r="E17" s="9">
        <v>9960326</v>
      </c>
      <c r="F17" s="9">
        <f>SUM(F18+F20)</f>
        <v>171438</v>
      </c>
      <c r="G17" s="9">
        <f>SUM(G18+G20)</f>
        <v>0</v>
      </c>
      <c r="H17" s="16">
        <f t="shared" si="0"/>
        <v>10131764</v>
      </c>
    </row>
    <row r="18" spans="1:8" ht="45" customHeight="1">
      <c r="A18" s="7"/>
      <c r="B18" s="11"/>
      <c r="C18" s="46" t="s">
        <v>12</v>
      </c>
      <c r="D18" s="47"/>
      <c r="E18" s="12">
        <v>7890326</v>
      </c>
      <c r="F18" s="9">
        <f t="shared" ref="F18:G18" si="1">SUM(F19)</f>
        <v>54838</v>
      </c>
      <c r="G18" s="9">
        <f t="shared" si="1"/>
        <v>0</v>
      </c>
      <c r="H18" s="10">
        <f t="shared" si="0"/>
        <v>7945164</v>
      </c>
    </row>
    <row r="19" spans="1:8" ht="42" customHeight="1">
      <c r="A19" s="7"/>
      <c r="B19" s="13"/>
      <c r="C19" s="44" t="s">
        <v>26</v>
      </c>
      <c r="D19" s="45"/>
      <c r="E19" s="14">
        <v>1505069</v>
      </c>
      <c r="F19" s="14">
        <v>54838</v>
      </c>
      <c r="G19" s="14">
        <v>0</v>
      </c>
      <c r="H19" s="28">
        <f t="shared" si="0"/>
        <v>1559907</v>
      </c>
    </row>
    <row r="20" spans="1:8" ht="42" customHeight="1">
      <c r="A20" s="7"/>
      <c r="B20" s="22"/>
      <c r="C20" s="46" t="s">
        <v>11</v>
      </c>
      <c r="D20" s="47"/>
      <c r="E20" s="9">
        <v>3433229</v>
      </c>
      <c r="F20" s="9">
        <f>SUM(F21)</f>
        <v>116600</v>
      </c>
      <c r="G20" s="9">
        <f>SUM(G21)</f>
        <v>0</v>
      </c>
      <c r="H20" s="16">
        <f t="shared" si="0"/>
        <v>3549829</v>
      </c>
    </row>
    <row r="21" spans="1:8" ht="42" customHeight="1">
      <c r="A21" s="7"/>
      <c r="B21" s="22"/>
      <c r="C21" s="44" t="s">
        <v>27</v>
      </c>
      <c r="D21" s="45"/>
      <c r="E21" s="14">
        <v>1486005</v>
      </c>
      <c r="F21" s="14">
        <v>116600</v>
      </c>
      <c r="G21" s="14">
        <v>0</v>
      </c>
      <c r="H21" s="28">
        <f t="shared" si="0"/>
        <v>1602605</v>
      </c>
    </row>
    <row r="22" spans="1:8" ht="48" customHeight="1">
      <c r="A22" s="7"/>
      <c r="B22" s="8" t="s">
        <v>15</v>
      </c>
      <c r="C22" s="50" t="s">
        <v>16</v>
      </c>
      <c r="D22" s="51"/>
      <c r="E22" s="9">
        <v>17856792</v>
      </c>
      <c r="F22" s="9">
        <f>SUM(F23+F26)</f>
        <v>475015</v>
      </c>
      <c r="G22" s="9">
        <f>SUM(G23+G26)</f>
        <v>0</v>
      </c>
      <c r="H22" s="27">
        <f t="shared" si="0"/>
        <v>18331807</v>
      </c>
    </row>
    <row r="23" spans="1:8" ht="48" customHeight="1">
      <c r="A23" s="7"/>
      <c r="B23" s="11"/>
      <c r="C23" s="46" t="s">
        <v>11</v>
      </c>
      <c r="D23" s="47"/>
      <c r="E23" s="12">
        <v>2818001</v>
      </c>
      <c r="F23" s="9">
        <f>SUM(F24:F25)</f>
        <v>200500</v>
      </c>
      <c r="G23" s="9">
        <f>SUM(G24:G25)</f>
        <v>0</v>
      </c>
      <c r="H23" s="27">
        <f t="shared" si="0"/>
        <v>3018501</v>
      </c>
    </row>
    <row r="24" spans="1:8" ht="48" customHeight="1">
      <c r="A24" s="7"/>
      <c r="B24" s="13"/>
      <c r="C24" s="48" t="s">
        <v>28</v>
      </c>
      <c r="D24" s="49"/>
      <c r="E24" s="14">
        <v>0</v>
      </c>
      <c r="F24" s="14">
        <v>62500</v>
      </c>
      <c r="G24" s="14">
        <v>0</v>
      </c>
      <c r="H24" s="28">
        <f t="shared" si="0"/>
        <v>62500</v>
      </c>
    </row>
    <row r="25" spans="1:8" ht="48" customHeight="1">
      <c r="A25" s="7"/>
      <c r="B25" s="22"/>
      <c r="C25" s="48" t="s">
        <v>29</v>
      </c>
      <c r="D25" s="49"/>
      <c r="E25" s="14">
        <v>1120010</v>
      </c>
      <c r="F25" s="14">
        <v>138000</v>
      </c>
      <c r="G25" s="14">
        <v>0</v>
      </c>
      <c r="H25" s="28">
        <f t="shared" si="0"/>
        <v>1258010</v>
      </c>
    </row>
    <row r="26" spans="1:8" ht="48" customHeight="1">
      <c r="A26" s="7"/>
      <c r="B26" s="22"/>
      <c r="C26" s="46" t="s">
        <v>12</v>
      </c>
      <c r="D26" s="47"/>
      <c r="E26" s="30">
        <v>16930192</v>
      </c>
      <c r="F26" s="30">
        <f>SUM(F27:F31)</f>
        <v>274515</v>
      </c>
      <c r="G26" s="30">
        <f>SUM(G27:G31)</f>
        <v>0</v>
      </c>
      <c r="H26" s="31">
        <f t="shared" si="0"/>
        <v>17204707</v>
      </c>
    </row>
    <row r="27" spans="1:8" ht="48" customHeight="1">
      <c r="A27" s="7"/>
      <c r="B27" s="22"/>
      <c r="C27" s="44" t="s">
        <v>57</v>
      </c>
      <c r="D27" s="45"/>
      <c r="E27" s="14">
        <v>1983308</v>
      </c>
      <c r="F27" s="14">
        <v>60000</v>
      </c>
      <c r="G27" s="14">
        <v>0</v>
      </c>
      <c r="H27" s="28">
        <f t="shared" si="0"/>
        <v>2043308</v>
      </c>
    </row>
    <row r="28" spans="1:8" ht="48" customHeight="1">
      <c r="A28" s="7"/>
      <c r="B28" s="22"/>
      <c r="C28" s="44" t="s">
        <v>30</v>
      </c>
      <c r="D28" s="45"/>
      <c r="E28" s="14">
        <v>3010476</v>
      </c>
      <c r="F28" s="14">
        <v>76326</v>
      </c>
      <c r="G28" s="14">
        <v>0</v>
      </c>
      <c r="H28" s="28">
        <f t="shared" si="0"/>
        <v>3086802</v>
      </c>
    </row>
    <row r="29" spans="1:8" ht="48" customHeight="1">
      <c r="A29" s="7"/>
      <c r="B29" s="22"/>
      <c r="C29" s="44" t="s">
        <v>31</v>
      </c>
      <c r="D29" s="45"/>
      <c r="E29" s="14">
        <v>2727883</v>
      </c>
      <c r="F29" s="14">
        <v>76326</v>
      </c>
      <c r="G29" s="14">
        <v>0</v>
      </c>
      <c r="H29" s="28">
        <f t="shared" si="0"/>
        <v>2804209</v>
      </c>
    </row>
    <row r="30" spans="1:8" ht="48" customHeight="1">
      <c r="A30" s="7"/>
      <c r="B30" s="13"/>
      <c r="C30" s="44" t="s">
        <v>32</v>
      </c>
      <c r="D30" s="45"/>
      <c r="E30" s="14">
        <v>2627941</v>
      </c>
      <c r="F30" s="14">
        <v>55573</v>
      </c>
      <c r="G30" s="14">
        <v>0</v>
      </c>
      <c r="H30" s="28">
        <f t="shared" si="0"/>
        <v>2683514</v>
      </c>
    </row>
    <row r="31" spans="1:8" ht="48" customHeight="1">
      <c r="A31" s="7"/>
      <c r="B31" s="22"/>
      <c r="C31" s="44" t="s">
        <v>45</v>
      </c>
      <c r="D31" s="45"/>
      <c r="E31" s="14">
        <v>113978</v>
      </c>
      <c r="F31" s="14">
        <v>6290</v>
      </c>
      <c r="G31" s="14">
        <v>0</v>
      </c>
      <c r="H31" s="28">
        <f t="shared" si="0"/>
        <v>120268</v>
      </c>
    </row>
    <row r="32" spans="1:8" ht="48" customHeight="1">
      <c r="A32" s="7" t="s">
        <v>52</v>
      </c>
      <c r="B32" s="7"/>
      <c r="C32" s="75" t="s">
        <v>53</v>
      </c>
      <c r="D32" s="76"/>
      <c r="E32" s="9">
        <v>19745915</v>
      </c>
      <c r="F32" s="9">
        <f>SUM(F33+F36)</f>
        <v>6680</v>
      </c>
      <c r="G32" s="12">
        <f>SUM(G36)</f>
        <v>0</v>
      </c>
      <c r="H32" s="27">
        <f t="shared" ref="H32:H38" si="2">SUM(E32+F32-G32)</f>
        <v>19752595</v>
      </c>
    </row>
    <row r="33" spans="1:8" ht="48" customHeight="1">
      <c r="A33" s="7"/>
      <c r="B33" s="42" t="s">
        <v>58</v>
      </c>
      <c r="C33" s="50" t="s">
        <v>59</v>
      </c>
      <c r="D33" s="51"/>
      <c r="E33" s="9">
        <v>3421469</v>
      </c>
      <c r="F33" s="9">
        <f t="shared" ref="F33:G33" si="3">SUM(F34)</f>
        <v>1400</v>
      </c>
      <c r="G33" s="9">
        <f t="shared" si="3"/>
        <v>0</v>
      </c>
      <c r="H33" s="27">
        <f t="shared" ref="H33:H35" si="4">SUM(E33+F33-G33)</f>
        <v>3422869</v>
      </c>
    </row>
    <row r="34" spans="1:8" ht="48" customHeight="1">
      <c r="A34" s="7"/>
      <c r="B34" s="43"/>
      <c r="C34" s="46" t="s">
        <v>12</v>
      </c>
      <c r="D34" s="47"/>
      <c r="E34" s="9">
        <v>3298969</v>
      </c>
      <c r="F34" s="9">
        <f>SUM(F35)</f>
        <v>1400</v>
      </c>
      <c r="G34" s="9">
        <f>SUM(G35)</f>
        <v>0</v>
      </c>
      <c r="H34" s="27">
        <f t="shared" si="4"/>
        <v>3300369</v>
      </c>
    </row>
    <row r="35" spans="1:8" ht="48" customHeight="1">
      <c r="A35" s="7"/>
      <c r="B35" s="22"/>
      <c r="C35" s="44" t="s">
        <v>60</v>
      </c>
      <c r="D35" s="45"/>
      <c r="E35" s="14">
        <v>9932</v>
      </c>
      <c r="F35" s="14">
        <v>1400</v>
      </c>
      <c r="G35" s="14">
        <v>0</v>
      </c>
      <c r="H35" s="28">
        <f t="shared" si="4"/>
        <v>11332</v>
      </c>
    </row>
    <row r="36" spans="1:8" ht="48" customHeight="1">
      <c r="A36" s="17"/>
      <c r="B36" s="40" t="s">
        <v>54</v>
      </c>
      <c r="C36" s="50" t="s">
        <v>55</v>
      </c>
      <c r="D36" s="51"/>
      <c r="E36" s="9">
        <v>1733802</v>
      </c>
      <c r="F36" s="9">
        <f t="shared" ref="F36:G36" si="5">SUM(F37)</f>
        <v>5280</v>
      </c>
      <c r="G36" s="9">
        <f t="shared" si="5"/>
        <v>0</v>
      </c>
      <c r="H36" s="27">
        <f t="shared" si="2"/>
        <v>1739082</v>
      </c>
    </row>
    <row r="37" spans="1:8" ht="48" customHeight="1">
      <c r="A37" s="7"/>
      <c r="B37" s="41"/>
      <c r="C37" s="46" t="s">
        <v>12</v>
      </c>
      <c r="D37" s="47"/>
      <c r="E37" s="9">
        <v>1695802</v>
      </c>
      <c r="F37" s="9">
        <f>SUM(F38)</f>
        <v>5280</v>
      </c>
      <c r="G37" s="9">
        <f>SUM(G38)</f>
        <v>0</v>
      </c>
      <c r="H37" s="27">
        <f t="shared" si="2"/>
        <v>1701082</v>
      </c>
    </row>
    <row r="38" spans="1:8" ht="48" customHeight="1">
      <c r="A38" s="7"/>
      <c r="B38" s="22"/>
      <c r="C38" s="44" t="s">
        <v>56</v>
      </c>
      <c r="D38" s="45"/>
      <c r="E38" s="14">
        <v>4423</v>
      </c>
      <c r="F38" s="14">
        <v>5280</v>
      </c>
      <c r="G38" s="14">
        <v>0</v>
      </c>
      <c r="H38" s="28">
        <f t="shared" si="2"/>
        <v>9703</v>
      </c>
    </row>
    <row r="39" spans="1:8" ht="48" customHeight="1">
      <c r="A39" s="7" t="s">
        <v>33</v>
      </c>
      <c r="B39" s="7"/>
      <c r="C39" s="75" t="s">
        <v>34</v>
      </c>
      <c r="D39" s="76"/>
      <c r="E39" s="9">
        <v>11739406</v>
      </c>
      <c r="F39" s="9">
        <f t="shared" ref="F39:G40" si="6">SUM(F40)</f>
        <v>72900</v>
      </c>
      <c r="G39" s="12">
        <f t="shared" si="6"/>
        <v>0</v>
      </c>
      <c r="H39" s="27">
        <f t="shared" si="0"/>
        <v>11812306</v>
      </c>
    </row>
    <row r="40" spans="1:8" ht="48" customHeight="1">
      <c r="A40" s="17"/>
      <c r="B40" s="23" t="s">
        <v>35</v>
      </c>
      <c r="C40" s="50" t="s">
        <v>36</v>
      </c>
      <c r="D40" s="51"/>
      <c r="E40" s="9">
        <v>10649413</v>
      </c>
      <c r="F40" s="9">
        <f t="shared" si="6"/>
        <v>72900</v>
      </c>
      <c r="G40" s="9">
        <f t="shared" si="6"/>
        <v>0</v>
      </c>
      <c r="H40" s="27">
        <f t="shared" si="0"/>
        <v>10722313</v>
      </c>
    </row>
    <row r="41" spans="1:8" ht="48" customHeight="1">
      <c r="A41" s="7"/>
      <c r="B41" s="24"/>
      <c r="C41" s="46" t="s">
        <v>12</v>
      </c>
      <c r="D41" s="47"/>
      <c r="E41" s="9">
        <v>10564413</v>
      </c>
      <c r="F41" s="9">
        <f>SUM(F42)</f>
        <v>72900</v>
      </c>
      <c r="G41" s="9">
        <f>SUM(G42)</f>
        <v>0</v>
      </c>
      <c r="H41" s="27">
        <f t="shared" si="0"/>
        <v>10637313</v>
      </c>
    </row>
    <row r="42" spans="1:8" ht="48" customHeight="1">
      <c r="A42" s="7"/>
      <c r="B42" s="22"/>
      <c r="C42" s="44" t="s">
        <v>50</v>
      </c>
      <c r="D42" s="45"/>
      <c r="E42" s="14">
        <v>3836036</v>
      </c>
      <c r="F42" s="14">
        <v>72900</v>
      </c>
      <c r="G42" s="14">
        <v>0</v>
      </c>
      <c r="H42" s="28">
        <f t="shared" si="0"/>
        <v>3908936</v>
      </c>
    </row>
    <row r="43" spans="1:8" ht="30" customHeight="1">
      <c r="A43" s="32"/>
      <c r="B43" s="32"/>
      <c r="C43" s="33"/>
      <c r="D43" s="33"/>
      <c r="E43" s="34"/>
      <c r="F43" s="34"/>
      <c r="G43" s="34"/>
      <c r="H43" s="35"/>
    </row>
    <row r="44" spans="1:8" ht="40.5" customHeight="1">
      <c r="A44" s="72" t="s">
        <v>46</v>
      </c>
      <c r="B44" s="72"/>
      <c r="C44" s="72"/>
      <c r="D44" s="72"/>
      <c r="E44" s="72"/>
      <c r="F44" s="72"/>
      <c r="G44" s="72"/>
      <c r="H44" s="72"/>
    </row>
    <row r="45" spans="1:8" ht="40.5" customHeight="1">
      <c r="A45" s="18"/>
      <c r="B45" s="18"/>
      <c r="C45" s="36"/>
      <c r="D45" s="36"/>
      <c r="E45" s="37"/>
      <c r="F45" s="37"/>
      <c r="G45" s="37"/>
      <c r="H45" s="38"/>
    </row>
    <row r="46" spans="1:8" ht="60" customHeight="1">
      <c r="A46" s="19">
        <v>854</v>
      </c>
      <c r="B46" s="19"/>
      <c r="C46" s="70" t="s">
        <v>37</v>
      </c>
      <c r="D46" s="71"/>
      <c r="E46" s="30">
        <v>14673656</v>
      </c>
      <c r="F46" s="30">
        <f>SUM(F47+F52+F58+F61)</f>
        <v>125748</v>
      </c>
      <c r="G46" s="30">
        <f>SUM(G47+G52+G58+G61)</f>
        <v>581500</v>
      </c>
      <c r="H46" s="31">
        <f t="shared" si="0"/>
        <v>14217904</v>
      </c>
    </row>
    <row r="47" spans="1:8" ht="64.5" customHeight="1">
      <c r="A47" s="19"/>
      <c r="B47" s="20">
        <v>85404</v>
      </c>
      <c r="C47" s="68" t="s">
        <v>38</v>
      </c>
      <c r="D47" s="69"/>
      <c r="E47" s="29">
        <v>985852</v>
      </c>
      <c r="F47" s="29">
        <f>SUM(F48)</f>
        <v>0</v>
      </c>
      <c r="G47" s="29">
        <f>SUM(G48)</f>
        <v>81500</v>
      </c>
      <c r="H47" s="27">
        <f t="shared" si="0"/>
        <v>904352</v>
      </c>
    </row>
    <row r="48" spans="1:8" ht="51" customHeight="1">
      <c r="A48" s="19"/>
      <c r="B48" s="26"/>
      <c r="C48" s="46" t="s">
        <v>11</v>
      </c>
      <c r="D48" s="47"/>
      <c r="E48" s="29">
        <v>985852</v>
      </c>
      <c r="F48" s="29">
        <f>SUM(F49:F51)</f>
        <v>0</v>
      </c>
      <c r="G48" s="29">
        <f>SUM(G49:G51)</f>
        <v>81500</v>
      </c>
      <c r="H48" s="27">
        <f t="shared" si="0"/>
        <v>904352</v>
      </c>
    </row>
    <row r="49" spans="1:8" ht="48" customHeight="1">
      <c r="A49" s="19"/>
      <c r="B49" s="26"/>
      <c r="C49" s="44" t="s">
        <v>47</v>
      </c>
      <c r="D49" s="45"/>
      <c r="E49" s="14">
        <v>633260</v>
      </c>
      <c r="F49" s="14">
        <v>0</v>
      </c>
      <c r="G49" s="14">
        <v>50000</v>
      </c>
      <c r="H49" s="28">
        <f t="shared" si="0"/>
        <v>583260</v>
      </c>
    </row>
    <row r="50" spans="1:8" ht="48" customHeight="1">
      <c r="A50" s="19"/>
      <c r="B50" s="26"/>
      <c r="C50" s="44" t="s">
        <v>48</v>
      </c>
      <c r="D50" s="45"/>
      <c r="E50" s="14">
        <v>99864</v>
      </c>
      <c r="F50" s="14">
        <v>0</v>
      </c>
      <c r="G50" s="14">
        <v>6500</v>
      </c>
      <c r="H50" s="28">
        <f t="shared" si="0"/>
        <v>93364</v>
      </c>
    </row>
    <row r="51" spans="1:8" ht="67.5" customHeight="1">
      <c r="A51" s="19"/>
      <c r="B51" s="26"/>
      <c r="C51" s="44" t="s">
        <v>49</v>
      </c>
      <c r="D51" s="45"/>
      <c r="E51" s="14">
        <v>128364</v>
      </c>
      <c r="F51" s="14">
        <v>0</v>
      </c>
      <c r="G51" s="14">
        <v>25000</v>
      </c>
      <c r="H51" s="28">
        <f t="shared" si="0"/>
        <v>103364</v>
      </c>
    </row>
    <row r="52" spans="1:8" ht="58.5" customHeight="1">
      <c r="A52" s="19"/>
      <c r="B52" s="20">
        <v>85406</v>
      </c>
      <c r="C52" s="68" t="s">
        <v>51</v>
      </c>
      <c r="D52" s="69"/>
      <c r="E52" s="30">
        <v>3025032</v>
      </c>
      <c r="F52" s="30">
        <f>SUM(F53)</f>
        <v>88195</v>
      </c>
      <c r="G52" s="30">
        <f>SUM(G53)</f>
        <v>0</v>
      </c>
      <c r="H52" s="31">
        <f t="shared" si="0"/>
        <v>3113227</v>
      </c>
    </row>
    <row r="53" spans="1:8" ht="51" customHeight="1">
      <c r="A53" s="19"/>
      <c r="B53" s="26"/>
      <c r="C53" s="46" t="s">
        <v>12</v>
      </c>
      <c r="D53" s="47"/>
      <c r="E53" s="30">
        <v>3025032</v>
      </c>
      <c r="F53" s="30">
        <f>SUM(F54:F57)</f>
        <v>88195</v>
      </c>
      <c r="G53" s="30">
        <f>SUM(G54:G56)</f>
        <v>0</v>
      </c>
      <c r="H53" s="31">
        <f t="shared" si="0"/>
        <v>3113227</v>
      </c>
    </row>
    <row r="54" spans="1:8" ht="52.5" customHeight="1">
      <c r="A54" s="19"/>
      <c r="B54" s="26"/>
      <c r="C54" s="44" t="s">
        <v>39</v>
      </c>
      <c r="D54" s="45"/>
      <c r="E54" s="14">
        <v>583190</v>
      </c>
      <c r="F54" s="14">
        <v>16150</v>
      </c>
      <c r="G54" s="14">
        <v>0</v>
      </c>
      <c r="H54" s="28">
        <f t="shared" si="0"/>
        <v>599340</v>
      </c>
    </row>
    <row r="55" spans="1:8" ht="49.5" customHeight="1">
      <c r="A55" s="19"/>
      <c r="B55" s="26"/>
      <c r="C55" s="44" t="s">
        <v>44</v>
      </c>
      <c r="D55" s="45"/>
      <c r="E55" s="14">
        <v>75532</v>
      </c>
      <c r="F55" s="14">
        <v>1670</v>
      </c>
      <c r="G55" s="14">
        <v>0</v>
      </c>
      <c r="H55" s="28">
        <f t="shared" si="0"/>
        <v>77202</v>
      </c>
    </row>
    <row r="56" spans="1:8" ht="46.5" customHeight="1">
      <c r="A56" s="19"/>
      <c r="B56" s="26"/>
      <c r="C56" s="44" t="s">
        <v>40</v>
      </c>
      <c r="D56" s="45"/>
      <c r="E56" s="14">
        <v>1127082</v>
      </c>
      <c r="F56" s="14">
        <v>54082</v>
      </c>
      <c r="G56" s="14">
        <v>0</v>
      </c>
      <c r="H56" s="28">
        <f t="shared" si="0"/>
        <v>1181164</v>
      </c>
    </row>
    <row r="57" spans="1:8" ht="46.5" customHeight="1">
      <c r="A57" s="19"/>
      <c r="B57" s="26"/>
      <c r="C57" s="44" t="s">
        <v>61</v>
      </c>
      <c r="D57" s="45"/>
      <c r="E57" s="14">
        <v>983391</v>
      </c>
      <c r="F57" s="14">
        <v>16293</v>
      </c>
      <c r="G57" s="14">
        <v>0</v>
      </c>
      <c r="H57" s="28">
        <f t="shared" si="0"/>
        <v>999684</v>
      </c>
    </row>
    <row r="58" spans="1:8" ht="49.5" customHeight="1">
      <c r="A58" s="19"/>
      <c r="B58" s="20">
        <v>85410</v>
      </c>
      <c r="C58" s="68" t="s">
        <v>41</v>
      </c>
      <c r="D58" s="69"/>
      <c r="E58" s="30">
        <v>310960</v>
      </c>
      <c r="F58" s="30">
        <f>SUM(F59)</f>
        <v>37553</v>
      </c>
      <c r="G58" s="30">
        <f>SUM(G59)</f>
        <v>0</v>
      </c>
      <c r="H58" s="31">
        <f t="shared" si="0"/>
        <v>348513</v>
      </c>
    </row>
    <row r="59" spans="1:8" ht="55.5" customHeight="1">
      <c r="A59" s="19"/>
      <c r="B59" s="26"/>
      <c r="C59" s="46" t="s">
        <v>12</v>
      </c>
      <c r="D59" s="47"/>
      <c r="E59" s="30">
        <v>310960</v>
      </c>
      <c r="F59" s="30">
        <f>SUM(F60)</f>
        <v>37553</v>
      </c>
      <c r="G59" s="30">
        <f>SUM(G60)</f>
        <v>0</v>
      </c>
      <c r="H59" s="31">
        <f t="shared" si="0"/>
        <v>348513</v>
      </c>
    </row>
    <row r="60" spans="1:8" ht="37.5" customHeight="1">
      <c r="A60" s="19"/>
      <c r="B60" s="26"/>
      <c r="C60" s="44" t="s">
        <v>31</v>
      </c>
      <c r="D60" s="45"/>
      <c r="E60" s="14">
        <v>255960</v>
      </c>
      <c r="F60" s="14">
        <v>37553</v>
      </c>
      <c r="G60" s="14">
        <v>0</v>
      </c>
      <c r="H60" s="28">
        <f t="shared" si="0"/>
        <v>293513</v>
      </c>
    </row>
    <row r="61" spans="1:8" ht="60" customHeight="1">
      <c r="A61" s="19"/>
      <c r="B61" s="20">
        <v>85421</v>
      </c>
      <c r="C61" s="68" t="s">
        <v>42</v>
      </c>
      <c r="D61" s="69"/>
      <c r="E61" s="30">
        <v>7486380</v>
      </c>
      <c r="F61" s="30">
        <f>SUM(F62)</f>
        <v>0</v>
      </c>
      <c r="G61" s="30">
        <f>SUM(G62)</f>
        <v>500000</v>
      </c>
      <c r="H61" s="31">
        <f t="shared" si="0"/>
        <v>6986380</v>
      </c>
    </row>
    <row r="62" spans="1:8" ht="52.5" customHeight="1">
      <c r="A62" s="15"/>
      <c r="B62" s="26"/>
      <c r="C62" s="46" t="s">
        <v>11</v>
      </c>
      <c r="D62" s="47"/>
      <c r="E62" s="30">
        <v>7486380</v>
      </c>
      <c r="F62" s="30">
        <f>SUM(F63)</f>
        <v>0</v>
      </c>
      <c r="G62" s="30">
        <f>SUM(G63)</f>
        <v>500000</v>
      </c>
      <c r="H62" s="31">
        <f t="shared" si="0"/>
        <v>6986380</v>
      </c>
    </row>
    <row r="63" spans="1:8" ht="48" customHeight="1">
      <c r="A63" s="15"/>
      <c r="B63" s="18"/>
      <c r="C63" s="44" t="s">
        <v>43</v>
      </c>
      <c r="D63" s="45"/>
      <c r="E63" s="14">
        <v>7486380</v>
      </c>
      <c r="F63" s="14">
        <v>0</v>
      </c>
      <c r="G63" s="14">
        <v>500000</v>
      </c>
      <c r="H63" s="28">
        <f t="shared" si="0"/>
        <v>6986380</v>
      </c>
    </row>
    <row r="64" spans="1:8" ht="46.5" customHeight="1">
      <c r="A64" s="65" t="s">
        <v>9</v>
      </c>
      <c r="B64" s="66"/>
      <c r="C64" s="66"/>
      <c r="D64" s="67"/>
      <c r="E64" s="39">
        <v>167012836</v>
      </c>
      <c r="F64" s="39">
        <f>SUM(F5+F32+F39+F46)</f>
        <v>1221966</v>
      </c>
      <c r="G64" s="39">
        <f>SUM(G5+G32+G39+G46)</f>
        <v>781500</v>
      </c>
      <c r="H64" s="16">
        <f t="shared" si="0"/>
        <v>167453302</v>
      </c>
    </row>
    <row r="65" spans="1:8" ht="342.75" customHeight="1">
      <c r="A65" s="3"/>
      <c r="B65" s="3"/>
      <c r="C65" s="3"/>
      <c r="D65" s="3"/>
      <c r="E65" s="4"/>
      <c r="F65" s="4"/>
      <c r="G65" s="4"/>
      <c r="H65" s="5"/>
    </row>
    <row r="66" spans="1:8" ht="368.25" customHeight="1">
      <c r="A66" s="1"/>
      <c r="B66" s="1"/>
      <c r="C66" s="1"/>
      <c r="D66" s="1"/>
      <c r="E66" s="2"/>
      <c r="F66" s="2"/>
      <c r="G66" s="2"/>
      <c r="H66" s="6"/>
    </row>
    <row r="67" spans="1:8" ht="69.75" customHeight="1">
      <c r="A67" s="1"/>
      <c r="B67" s="1"/>
      <c r="C67" s="1"/>
      <c r="D67" s="1"/>
      <c r="E67" s="2"/>
      <c r="F67" s="2"/>
      <c r="G67" s="2"/>
      <c r="H67" s="6"/>
    </row>
    <row r="68" spans="1:8" ht="45.75" customHeight="1">
      <c r="A68" s="77">
        <v>5</v>
      </c>
      <c r="B68" s="77"/>
      <c r="C68" s="77"/>
      <c r="D68" s="77"/>
      <c r="E68" s="77"/>
      <c r="F68" s="77"/>
      <c r="G68" s="77"/>
      <c r="H68" s="77"/>
    </row>
    <row r="69" spans="1:8" ht="105" customHeight="1">
      <c r="A69" s="1"/>
      <c r="B69" s="1"/>
      <c r="C69" s="1"/>
      <c r="D69" s="1"/>
      <c r="E69" s="2"/>
      <c r="F69" s="2"/>
      <c r="G69" s="2"/>
      <c r="H69" s="6"/>
    </row>
    <row r="70" spans="1:8" ht="46.5" customHeight="1">
      <c r="A70" s="74"/>
      <c r="B70" s="74"/>
      <c r="C70" s="74"/>
      <c r="D70" s="74"/>
      <c r="E70" s="74"/>
      <c r="F70" s="74"/>
      <c r="G70" s="74"/>
      <c r="H70" s="74"/>
    </row>
    <row r="71" spans="1:8" ht="24.75" customHeight="1">
      <c r="A71" s="1"/>
      <c r="B71" s="1"/>
      <c r="C71" s="1"/>
      <c r="D71" s="1"/>
      <c r="E71" s="2"/>
      <c r="F71" s="2"/>
      <c r="G71" s="2"/>
      <c r="H71" s="2"/>
    </row>
  </sheetData>
  <mergeCells count="68">
    <mergeCell ref="C32:D32"/>
    <mergeCell ref="C36:D36"/>
    <mergeCell ref="C37:D37"/>
    <mergeCell ref="C38:D38"/>
    <mergeCell ref="C27:D27"/>
    <mergeCell ref="C33:D33"/>
    <mergeCell ref="C34:D34"/>
    <mergeCell ref="C35:D35"/>
    <mergeCell ref="B2:F2"/>
    <mergeCell ref="A70:H70"/>
    <mergeCell ref="C18:D18"/>
    <mergeCell ref="C19:D19"/>
    <mergeCell ref="C31:D31"/>
    <mergeCell ref="C39:D39"/>
    <mergeCell ref="A68:H68"/>
    <mergeCell ref="C62:D62"/>
    <mergeCell ref="C63:D63"/>
    <mergeCell ref="C30:D30"/>
    <mergeCell ref="C24:D24"/>
    <mergeCell ref="C23:D23"/>
    <mergeCell ref="C22:D22"/>
    <mergeCell ref="C17:D17"/>
    <mergeCell ref="C20:D20"/>
    <mergeCell ref="C21:D21"/>
    <mergeCell ref="A64:D64"/>
    <mergeCell ref="C47:D47"/>
    <mergeCell ref="C46:D46"/>
    <mergeCell ref="C40:D40"/>
    <mergeCell ref="C52:D52"/>
    <mergeCell ref="C53:D53"/>
    <mergeCell ref="C54:D54"/>
    <mergeCell ref="C56:D56"/>
    <mergeCell ref="C58:D58"/>
    <mergeCell ref="C59:D59"/>
    <mergeCell ref="C60:D60"/>
    <mergeCell ref="C61:D61"/>
    <mergeCell ref="C55:D55"/>
    <mergeCell ref="A44:H44"/>
    <mergeCell ref="C41:D41"/>
    <mergeCell ref="C48:D48"/>
    <mergeCell ref="H3:H4"/>
    <mergeCell ref="G3:G4"/>
    <mergeCell ref="E3:E4"/>
    <mergeCell ref="F3:F4"/>
    <mergeCell ref="C3:D4"/>
    <mergeCell ref="A3:A4"/>
    <mergeCell ref="B3:B4"/>
    <mergeCell ref="C7:D7"/>
    <mergeCell ref="C8:D8"/>
    <mergeCell ref="C6:D6"/>
    <mergeCell ref="C5:D5"/>
    <mergeCell ref="C26:D26"/>
    <mergeCell ref="C28:D28"/>
    <mergeCell ref="C25:D25"/>
    <mergeCell ref="C29:D29"/>
    <mergeCell ref="C9:D9"/>
    <mergeCell ref="C10:D10"/>
    <mergeCell ref="C11:D11"/>
    <mergeCell ref="C12:D12"/>
    <mergeCell ref="C16:D16"/>
    <mergeCell ref="C13:D13"/>
    <mergeCell ref="C14:D14"/>
    <mergeCell ref="C15:D15"/>
    <mergeCell ref="C57:D57"/>
    <mergeCell ref="C49:D49"/>
    <mergeCell ref="C50:D50"/>
    <mergeCell ref="C51:D51"/>
    <mergeCell ref="C42:D42"/>
  </mergeCells>
  <pageMargins left="0.11811023622047245" right="0.11811023622047245" top="0.9055118110236221" bottom="0.19685039370078741" header="0.31496062992125984" footer="0.31496062992125984"/>
  <pageSetup paperSize="9" scale="26" fitToHeight="2" orientation="landscape" horizontalDpi="4294967294" r:id="rId1"/>
  <headerFooter>
    <oddHeader xml:space="preserve">&amp;R&amp;20Tabela Nr 2  do Uchwały  Rady Powiatu Wołomińskiego Nr XIII-152/2015 z dnia 25 listopada  2015 r.&amp;22 </oddHeader>
  </headerFooter>
  <rowBreaks count="1" manualBreakCount="1">
    <brk id="4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f05</dc:creator>
  <cp:lastModifiedBy>A0311</cp:lastModifiedBy>
  <cp:lastPrinted>2015-11-26T07:39:55Z</cp:lastPrinted>
  <dcterms:created xsi:type="dcterms:W3CDTF">2008-11-04T11:49:28Z</dcterms:created>
  <dcterms:modified xsi:type="dcterms:W3CDTF">2015-11-26T07:42:17Z</dcterms:modified>
</cp:coreProperties>
</file>